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filterPrivacy="1" defaultThemeVersion="124226"/>
  <xr:revisionPtr revIDLastSave="17" documentId="8_{B1277CEF-9C5D-F048-9B25-6595A03EC682}" xr6:coauthVersionLast="47" xr6:coauthVersionMax="47" xr10:uidLastSave="{0BBAD9CC-A700-F64D-AB01-3D429A5F856F}"/>
  <bookViews>
    <workbookView xWindow="0" yWindow="600" windowWidth="28800" windowHeight="18040" activeTab="1" xr2:uid="{00000000-000D-0000-FFFF-FFFF00000000}"/>
  </bookViews>
  <sheets>
    <sheet name="Классификация сетей" sheetId="7" r:id="rId1"/>
    <sheet name="База сетей 2026 года" sheetId="5" r:id="rId2"/>
    <sheet name="Данные КГД МФ РК" sheetId="11" r:id="rId3"/>
    <sheet name="Региональная разбивка" sheetId="8" r:id="rId4"/>
    <sheet name="Закрытия объектов 2022-2023" sheetId="4" r:id="rId5"/>
  </sheets>
  <externalReferences>
    <externalReference r:id="rId6"/>
  </externalReferences>
  <definedNames>
    <definedName name="_xlnm._FilterDatabase" localSheetId="1" hidden="1">'База сетей 2026 года'!$A$1:$AC$10</definedName>
    <definedName name="_xlnm._FilterDatabase" localSheetId="3" hidden="1">'Региональная разбивка'!$A$1:$I$20</definedName>
    <definedName name="ExternalData_2" localSheetId="2" hidden="1">'Данные КГД МФ РК'!$A$1:$AK$10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3" i="5" l="1"/>
  <c r="AV3" i="5"/>
  <c r="AW3" i="5"/>
  <c r="AX3" i="5"/>
  <c r="AY3" i="5"/>
  <c r="AZ3" i="5"/>
  <c r="BA3" i="5"/>
  <c r="BB3" i="5"/>
  <c r="BC3" i="5"/>
  <c r="BD3" i="5"/>
  <c r="BE3" i="5"/>
  <c r="BF3" i="5"/>
  <c r="BG3" i="5"/>
  <c r="AU4" i="5"/>
  <c r="AV4" i="5"/>
  <c r="AW4" i="5"/>
  <c r="AX4" i="5"/>
  <c r="AY4" i="5"/>
  <c r="AZ4" i="5"/>
  <c r="BA4" i="5"/>
  <c r="BB4" i="5"/>
  <c r="BC4" i="5"/>
  <c r="BD4" i="5"/>
  <c r="BE4" i="5"/>
  <c r="BF4" i="5"/>
  <c r="BG4" i="5"/>
  <c r="AU5" i="5"/>
  <c r="AV5" i="5"/>
  <c r="AW5" i="5"/>
  <c r="AX5" i="5"/>
  <c r="AY5" i="5"/>
  <c r="AZ5" i="5"/>
  <c r="BA5" i="5"/>
  <c r="BB5" i="5"/>
  <c r="BC5" i="5"/>
  <c r="BD5" i="5"/>
  <c r="BE5" i="5"/>
  <c r="BF5" i="5"/>
  <c r="BG5" i="5"/>
  <c r="AU6" i="5"/>
  <c r="AV6" i="5"/>
  <c r="AW6" i="5"/>
  <c r="AX6" i="5"/>
  <c r="AY6" i="5"/>
  <c r="AZ6" i="5"/>
  <c r="BA6" i="5"/>
  <c r="BB6" i="5"/>
  <c r="BC6" i="5"/>
  <c r="BD6" i="5"/>
  <c r="BE6" i="5"/>
  <c r="BF6" i="5"/>
  <c r="BG6" i="5"/>
  <c r="AU7" i="5"/>
  <c r="AV7" i="5"/>
  <c r="AW7" i="5"/>
  <c r="AX7" i="5"/>
  <c r="AY7" i="5"/>
  <c r="AZ7" i="5"/>
  <c r="BA7" i="5"/>
  <c r="BB7" i="5"/>
  <c r="BC7" i="5"/>
  <c r="BD7" i="5"/>
  <c r="BE7" i="5"/>
  <c r="BF7" i="5"/>
  <c r="BG7" i="5"/>
  <c r="AU8" i="5"/>
  <c r="AV8" i="5"/>
  <c r="AW8" i="5"/>
  <c r="AX8" i="5"/>
  <c r="AY8" i="5"/>
  <c r="AZ8" i="5"/>
  <c r="BA8" i="5"/>
  <c r="BB8" i="5"/>
  <c r="BC8" i="5"/>
  <c r="BD8" i="5"/>
  <c r="BE8" i="5"/>
  <c r="BF8" i="5"/>
  <c r="BG8" i="5"/>
  <c r="AU9" i="5"/>
  <c r="AV9" i="5"/>
  <c r="AW9" i="5"/>
  <c r="AX9" i="5"/>
  <c r="AY9" i="5"/>
  <c r="AZ9" i="5"/>
  <c r="BA9" i="5"/>
  <c r="BB9" i="5"/>
  <c r="BC9" i="5"/>
  <c r="BD9" i="5"/>
  <c r="BE9" i="5"/>
  <c r="BF9" i="5"/>
  <c r="BG9" i="5"/>
  <c r="AU10" i="5"/>
  <c r="AV10" i="5"/>
  <c r="AW10" i="5"/>
  <c r="AX10" i="5"/>
  <c r="AY10" i="5"/>
  <c r="AZ10" i="5"/>
  <c r="BA10" i="5"/>
  <c r="BB10" i="5"/>
  <c r="BC10" i="5"/>
  <c r="BD10" i="5"/>
  <c r="BE10" i="5"/>
  <c r="BF10" i="5"/>
  <c r="BG10" i="5"/>
  <c r="BG2" i="5"/>
  <c r="BF2" i="5"/>
  <c r="BE2" i="5"/>
  <c r="BD2" i="5"/>
  <c r="BC2" i="5"/>
  <c r="BB2" i="5"/>
  <c r="BA2" i="5"/>
  <c r="AZ2" i="5"/>
  <c r="AY2" i="5"/>
  <c r="AX2" i="5"/>
  <c r="AW2" i="5"/>
  <c r="AV2" i="5"/>
  <c r="AU2" i="5"/>
  <c r="AT3" i="5"/>
  <c r="AT4" i="5"/>
  <c r="AT5" i="5"/>
  <c r="AT6" i="5"/>
  <c r="AT7" i="5"/>
  <c r="AT8" i="5"/>
  <c r="AT9" i="5"/>
  <c r="AT10" i="5"/>
  <c r="AT2" i="5"/>
  <c r="AS3" i="5"/>
  <c r="AS4" i="5"/>
  <c r="AS5" i="5"/>
  <c r="AS6" i="5"/>
  <c r="AS7" i="5"/>
  <c r="AS8" i="5"/>
  <c r="AS9" i="5"/>
  <c r="AS10" i="5"/>
  <c r="AS2" i="5"/>
  <c r="AR3" i="5"/>
  <c r="AR4" i="5"/>
  <c r="AR5" i="5"/>
  <c r="AR6" i="5"/>
  <c r="AR7" i="5"/>
  <c r="AR8" i="5"/>
  <c r="AR9" i="5"/>
  <c r="AR10" i="5"/>
  <c r="AR2" i="5"/>
  <c r="AQ3" i="5"/>
  <c r="AQ4" i="5"/>
  <c r="AQ5" i="5"/>
  <c r="AQ6" i="5"/>
  <c r="AQ7" i="5"/>
  <c r="AQ8" i="5"/>
  <c r="AQ9" i="5"/>
  <c r="AQ10" i="5"/>
  <c r="AQ2" i="5"/>
  <c r="AP10" i="5"/>
  <c r="AP9" i="5"/>
  <c r="AP8" i="5"/>
  <c r="AP7" i="5"/>
  <c r="AP6" i="5"/>
  <c r="AP5" i="5"/>
  <c r="AP4" i="5"/>
  <c r="AP3" i="5"/>
  <c r="AP2" i="5"/>
  <c r="AO3" i="5"/>
  <c r="AO4" i="5"/>
  <c r="AO5" i="5"/>
  <c r="AO6" i="5"/>
  <c r="AO7" i="5"/>
  <c r="AO8" i="5"/>
  <c r="AO9" i="5"/>
  <c r="AO10" i="5"/>
  <c r="AO2" i="5"/>
  <c r="AN3" i="5"/>
  <c r="AN4" i="5"/>
  <c r="AN5" i="5"/>
  <c r="AN6" i="5"/>
  <c r="AN7" i="5"/>
  <c r="AN8" i="5"/>
  <c r="AN9" i="5"/>
  <c r="AN10" i="5"/>
  <c r="AN2" i="5"/>
  <c r="H16" i="4" l="1"/>
  <c r="H15"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B0EB81A-33AF-204C-B073-EE42AA460970}" keepAlive="1" name="Query - Sheet1" description="Connection to the 'Sheet1' query in the workbook." type="5" refreshedVersion="0" background="1" saveData="1">
    <dbPr connection="Provider=Microsoft.Mashup.OleDb.1;Data Source=$Workbook$;Location=Sheet1;Extended Properties=&quot;&quot;" command="SELECT * FROM [Sheet1]"/>
  </connection>
  <connection id="2" xr16:uid="{61F0789F-E97E-FC41-8B70-7C2EF7621D5D}" keepAlive="1" name="Query - Sheet1 (2)" description="Connection to the 'Sheet1 (2)' query in the workbook." type="5" refreshedVersion="0" background="1" saveData="1">
    <dbPr connection="Provider=Microsoft.Mashup.OleDb.1;Data Source=$Workbook$;Location=&quot;Sheet1 (2)&quot;;Extended Properties=&quot;&quot;" command="SELECT * FROM [Sheet1 (2)]"/>
  </connection>
  <connection id="3" xr16:uid="{CBE5276E-F88D-C940-A6CE-820195E395D2}" keepAlive="1" name="Query - Sheet1 (3)" description="Connection to the 'Sheet1 (3)' query in the workbook." type="5" refreshedVersion="8" background="1" saveData="1">
    <dbPr connection="Provider=Microsoft.Mashup.OleDb.1;Data Source=$Workbook$;Location=&quot;Sheet1 (3)&quot;;Extended Properties=&quot;&quot;" command="SELECT * FROM [Sheet1 (3)]"/>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<sst xmlns="http://schemas.openxmlformats.org/spreadsheetml/2006/main" count="795" uniqueCount="377">
  <si>
    <t>Формат сети</t>
  </si>
  <si>
    <t>Ресторанная группа (холдинг)</t>
  </si>
  <si>
    <t>Бренд сети</t>
  </si>
  <si>
    <t>Операционная компания</t>
  </si>
  <si>
    <t>Франшиза 2022</t>
  </si>
  <si>
    <t>Наличие доставки 2022</t>
  </si>
  <si>
    <t>Общее количество на конец 2022 (собственные и франчайзинговые)</t>
  </si>
  <si>
    <t>Общее количество на конец 2023 (собственные и франчайзинговые)</t>
  </si>
  <si>
    <t>Фактический адрес офиса</t>
  </si>
  <si>
    <t>Рабочий телефон</t>
  </si>
  <si>
    <t>Рабочий e-mail</t>
  </si>
  <si>
    <t>Корпоративный сайт</t>
  </si>
  <si>
    <t>Страница ВКонтакте</t>
  </si>
  <si>
    <t>Генеральный директор</t>
  </si>
  <si>
    <t>Президент (для ресторанных групп)</t>
  </si>
  <si>
    <t>Пиццерия</t>
  </si>
  <si>
    <t>Havoqand People</t>
  </si>
  <si>
    <t>Chopar Pizza</t>
  </si>
  <si>
    <t>Havoqand People, ООО</t>
  </si>
  <si>
    <t>франчайзи</t>
  </si>
  <si>
    <t>собственная служба доставки</t>
  </si>
  <si>
    <t>Казахстан</t>
  </si>
  <si>
    <t>нет данных</t>
  </si>
  <si>
    <t>(998)712051111</t>
  </si>
  <si>
    <t>https://choparpizza.uz</t>
  </si>
  <si>
    <t>нет страницы</t>
  </si>
  <si>
    <t>Мелибаев Ахмад</t>
  </si>
  <si>
    <t>Grab&amp;Go</t>
  </si>
  <si>
    <t>Coffee Way</t>
  </si>
  <si>
    <t>Коффее Вей, ООО</t>
  </si>
  <si>
    <t>франчайзер</t>
  </si>
  <si>
    <t>доставка через агрегаторы</t>
  </si>
  <si>
    <t>398046, Липецкая область, Липецк, пр. им. 60-летия СССР, 2 Б</t>
  </si>
  <si>
    <t>(4742)551007</t>
  </si>
  <si>
    <t>info@coffeeway.ru, marketing@coffeeway.ru, mk@coffeeway.ru, support@coffeeway.ru</t>
  </si>
  <si>
    <t>www.coffeeway.ru</t>
  </si>
  <si>
    <t>https://vk.com/coffeeway</t>
  </si>
  <si>
    <t>Красовский Александр Андреевич</t>
  </si>
  <si>
    <t>Fast food</t>
  </si>
  <si>
    <t>Les Ailes</t>
  </si>
  <si>
    <t>(998)712004242</t>
  </si>
  <si>
    <t>нет сайта</t>
  </si>
  <si>
    <t>Пекарня</t>
  </si>
  <si>
    <t>Добропек</t>
  </si>
  <si>
    <t>Добропек-Франчайзинг, ООО</t>
  </si>
  <si>
    <t>127055, Россия, Москва, ул. Новослободская, 23</t>
  </si>
  <si>
    <t>(800)2737155, (917)3902447, (987)2914002</t>
  </si>
  <si>
    <t xml:space="preserve">comdir@dobropekar.ru, dobro@dobropekar.ru, ruk.marketing@dobropekar.ru, tatyana@dobropekar.ru </t>
  </si>
  <si>
    <t>dobropekzakaz.ru, dobropek.ru, франшизапекарни.рф</t>
  </si>
  <si>
    <t>www.vk.com/dobropekarnya</t>
  </si>
  <si>
    <t>Стерлядев Олег Юрьевич</t>
  </si>
  <si>
    <t>Суши-шоп</t>
  </si>
  <si>
    <t>Суши Wok</t>
  </si>
  <si>
    <t xml:space="preserve">Сушивок, ООО </t>
  </si>
  <si>
    <t>через собственную службу доставки</t>
  </si>
  <si>
    <t>125222, Россия, Москва, ул. Генерала Белобородова, 21</t>
  </si>
  <si>
    <t>(499)7544444</t>
  </si>
  <si>
    <t>info@sushiwok.ru</t>
  </si>
  <si>
    <t>www.sushiwok.ru</t>
  </si>
  <si>
    <t>www.vk.com/woksushi</t>
  </si>
  <si>
    <t>Литвиненко Ирина Викторовна</t>
  </si>
  <si>
    <t>УК СушиВесла, ООО</t>
  </si>
  <si>
    <t>Суши Весла</t>
  </si>
  <si>
    <t>090000, Казахстан, Уральск, Абая проспект, 62/1</t>
  </si>
  <si>
    <t>(7112)534224</t>
  </si>
  <si>
    <t>закрылось</t>
  </si>
  <si>
    <t>abr.kz</t>
  </si>
  <si>
    <t>info@abr.kz</t>
  </si>
  <si>
    <t>abr</t>
  </si>
  <si>
    <t>ciaopizza.kz</t>
  </si>
  <si>
    <t>77272221717, 77476902503</t>
  </si>
  <si>
    <t>Гордеева Е.И., ИП</t>
  </si>
  <si>
    <t>Mamma Mia Group</t>
  </si>
  <si>
    <t>pgr.kz</t>
  </si>
  <si>
    <t>050020, Республика Казахстан, Алматы, ул. Оспанова, 22а</t>
  </si>
  <si>
    <t>PGR, ТОО</t>
  </si>
  <si>
    <t>Parmigiano Group</t>
  </si>
  <si>
    <t>thechefgroup.tilda.ws</t>
  </si>
  <si>
    <t>77005300008, 77003882628, 77021197340, 77000222628</t>
  </si>
  <si>
    <t>THE CHEF GROUP, ТОО</t>
  </si>
  <si>
    <t>через собственную службу доставки и агрегаторы</t>
  </si>
  <si>
    <t>Россия</t>
  </si>
  <si>
    <t>Международная</t>
  </si>
  <si>
    <t>Casual dining</t>
  </si>
  <si>
    <t>нет</t>
  </si>
  <si>
    <t>Fast casual</t>
  </si>
  <si>
    <t>Кофейня</t>
  </si>
  <si>
    <t>нет доставки</t>
  </si>
  <si>
    <t>Национальная</t>
  </si>
  <si>
    <t>instagram.com/dodopizzakz</t>
  </si>
  <si>
    <t>facebook.com/dodopizza.kazakhstan</t>
  </si>
  <si>
    <t>vk.com/dodopizzakz</t>
  </si>
  <si>
    <t>dodopizza.kz</t>
  </si>
  <si>
    <t>feedback@dodopizza.kz</t>
  </si>
  <si>
    <t>Астана (11), Алматы (19), Шымкент (5), Абайская область (2), Акмолинская область (3), Актюбинская область (4), Алматинская область (3), Атырауская область (2), Восточно-Казахстанская область (5), Жамбылская область (3), Жетысуская область (1), Западно-Казахстанская область (3), Карагандинская область (4), Костанайская область (6), Кызылординская область (1), Мангистауская область (1), Павлодарская область (4), Северо-Казахстанская область (1), Туркестанская область (1), Улытауская область (1)</t>
  </si>
  <si>
    <t>Додо Пицца</t>
  </si>
  <si>
    <t>Dodo Brands</t>
  </si>
  <si>
    <t>instagram.com/zebracoffee.kz</t>
  </si>
  <si>
    <t>facebook.com/zebracoffee.kz</t>
  </si>
  <si>
    <t>taplink.cc/zebracoffee.kz</t>
  </si>
  <si>
    <t>Астана (33)</t>
  </si>
  <si>
    <t>ZEBRA COFFEE KZ, ТОО</t>
  </si>
  <si>
    <t>Zebra coffee</t>
  </si>
  <si>
    <t>мастер-франчайзи</t>
  </si>
  <si>
    <t>США</t>
  </si>
  <si>
    <t>instagram.com/kex_group, instagram.com/salam_bro</t>
  </si>
  <si>
    <t>Астана (14), Алматы (38), Шымкент (4), Абайская область (1), Акмолинская область (1), Актюбинская область (11), Алматинская область (4), Атырауская область (3), Восточно-Казахстанская область (1), Жамбылская область (7), Жетысуская область (2), Западно-Казахстанская область (3), Карагандинская область (4), Кызылординская область (1), Мангистауская область (2), Туркестанская область (2)</t>
  </si>
  <si>
    <t>Kex Group, ТОО</t>
  </si>
  <si>
    <t>Salam Bro</t>
  </si>
  <si>
    <t>Kex Group</t>
  </si>
  <si>
    <t>instagram.com/KFC_KZ</t>
  </si>
  <si>
    <t>facebook.com/kfckz</t>
  </si>
  <si>
    <t>vk.com/kfckz</t>
  </si>
  <si>
    <t>kfc.kz</t>
  </si>
  <si>
    <t>ysmirnova@americana-food.com</t>
  </si>
  <si>
    <t>050060, Республика Казахстан, Алматы, ул. Абиша Кекилбайулы, 34, офис 2-01</t>
  </si>
  <si>
    <t>Астана (17), Алматы (35), Шымкент (2), Акмолинская область (1), Актюбинская область (2), Атырауская область (2), Восточно-Казахстанская область (1), Жамбылская область (1), Жетысуская область (1), Западно-Казахстанская область (2), Карагандинская область (3), Костанайская область (1), Кызылординская область (1), Мангистауская область (3), Павлодарская область (3), Северо-Казахстанская область (1)</t>
  </si>
  <si>
    <t>The Caspian International Restaurants Company, ТОО</t>
  </si>
  <si>
    <t>KFC</t>
  </si>
  <si>
    <t>Americana Group</t>
  </si>
  <si>
    <t>instagram.com/global_coffee_franchise</t>
  </si>
  <si>
    <t>globalcoffee.info</t>
  </si>
  <si>
    <t>solopress1@mail.ru</t>
  </si>
  <si>
    <t>160000, Республика Казахстан, Шымкент, ул. Тауке Хана, 49А</t>
  </si>
  <si>
    <t>Астана (16), Алматы (5), Шымкент (52), Актюбинская область (5), Алматинская область (1), Атырауская область (1), Восточно-Казахстанская область (3), Жамбылская область (5), Западно-Казахстанская (1), Карагандинская область (2), Костанайская область (1), Кызылординская область (5), Мангистауская область (3), Туркестанская область (7)</t>
  </si>
  <si>
    <t>Global Coffee</t>
  </si>
  <si>
    <t>Gippo</t>
  </si>
  <si>
    <t>facebook.com/coffeeboom2016</t>
  </si>
  <si>
    <t>coffeeboom.kz</t>
  </si>
  <si>
    <t>info_coffeeboom2010@mail.ru, marketing@coffeeboom.kz, marketing@coffeeboom.kz, franshiza_coffeeboom2010@mail.ru</t>
  </si>
  <si>
    <t>77073130202, 77020009959</t>
  </si>
  <si>
    <t>Астана (40), Алматы (19), Шымкент (4), Акмолинская область (3), Актюбинская область (2), Атырауская область (3), Восточно-Казахстанская область (2), Западно-Казахстанская область (1), Карагандинская область (4), Костанайская область (3), Кызылординская область (2), Мангистауская область (1), Павлодарская область (2), Туркестанская область (3)</t>
  </si>
  <si>
    <t>Coffee BOOM</t>
  </si>
  <si>
    <t>050000, Республика Казахстан, Алматы, ул. Богенбай Батыра, 241</t>
  </si>
  <si>
    <t>Bahandi burger</t>
  </si>
  <si>
    <t>Региональная представленность 2023 (собственные и франчайзинговые)</t>
  </si>
  <si>
    <t>Франшиза</t>
  </si>
  <si>
    <t>Страна происхождения</t>
  </si>
  <si>
    <t>Тип сети</t>
  </si>
  <si>
    <t>Zina Burabay</t>
  </si>
  <si>
    <t>Fine dining</t>
  </si>
  <si>
    <t>Rubai</t>
  </si>
  <si>
    <t>Blue Cat Coffee</t>
  </si>
  <si>
    <t>bluecatalmaty@gmail.com</t>
  </si>
  <si>
    <t>050008, Республика Казахстан, Алматы, ул. Толе би, 189</t>
  </si>
  <si>
    <t>Ciao Pizza&amp;Pasta</t>
  </si>
  <si>
    <t>050000, Республика Казахстан, Алматы, ул. Карасай Батыра, 60</t>
  </si>
  <si>
    <t>050000, Республика Казахстан, Алматы, ул. Карасай Батыра, 67</t>
  </si>
  <si>
    <t>RAW</t>
  </si>
  <si>
    <t>TÖR</t>
  </si>
  <si>
    <t>Qazaq Guys</t>
  </si>
  <si>
    <t>marketingkex@gmail.com</t>
  </si>
  <si>
    <t>marketingkex@gmail.com, zhekas.manager@gmail.com</t>
  </si>
  <si>
    <t xml:space="preserve">Vanilla </t>
  </si>
  <si>
    <t>The Chef Group</t>
  </si>
  <si>
    <t>Angel-in-us Coffee</t>
  </si>
  <si>
    <t>Татишев Д., ИП</t>
  </si>
  <si>
    <t>060000, Республика Казахстан, Атырауская область, Атырау, ул. Абая, 9А</t>
  </si>
  <si>
    <t>Серикпаева Лэйла Нурсабетовна</t>
  </si>
  <si>
    <t>Тастамбеков Ержан Кенжеболатович</t>
  </si>
  <si>
    <t>Гордеева Елена Игоревна</t>
  </si>
  <si>
    <t>Татишев Данияр Аскарович</t>
  </si>
  <si>
    <t>Абдыгаппарова Ольга</t>
  </si>
  <si>
    <t>Куттуков Александр Кайратович</t>
  </si>
  <si>
    <t>Марченко Артем Алексеевич</t>
  </si>
  <si>
    <t>Соловьев Дмитрий</t>
  </si>
  <si>
    <t>Страница Facebook*</t>
  </si>
  <si>
    <t>Страница Instagram*</t>
  </si>
  <si>
    <t>*принадлежат Meta, чья деятельность признана в России экстремистской и запрещена</t>
  </si>
  <si>
    <t>Zheka's Family</t>
  </si>
  <si>
    <t>Астана (10), Алматы (47), Шымкент (7), Атырауская область (1), Восточно-Казахстанская область (1), Карагандинская область (4), Мангистауская область (2)</t>
  </si>
  <si>
    <t>Бектаев Азат</t>
  </si>
  <si>
    <t>ID INFOLine</t>
  </si>
  <si>
    <t>Регион присутствия</t>
  </si>
  <si>
    <t>Количество точек в регионе</t>
  </si>
  <si>
    <t>Столица региона</t>
  </si>
  <si>
    <t>Количество точек в столице</t>
  </si>
  <si>
    <t>Мангистауская область</t>
  </si>
  <si>
    <t>Актау</t>
  </si>
  <si>
    <t>Актюбинская область</t>
  </si>
  <si>
    <t>Актобе</t>
  </si>
  <si>
    <t>Алматы</t>
  </si>
  <si>
    <t>Туркестанская область</t>
  </si>
  <si>
    <t>Атырауская область</t>
  </si>
  <si>
    <t>Атырау</t>
  </si>
  <si>
    <t>Улытауская область</t>
  </si>
  <si>
    <t>Жезказган</t>
  </si>
  <si>
    <t>Карагандинская область</t>
  </si>
  <si>
    <t>Караганда</t>
  </si>
  <si>
    <t>Алматинская область</t>
  </si>
  <si>
    <t>Конаев</t>
  </si>
  <si>
    <t>Костанайская область</t>
  </si>
  <si>
    <t>Костанай</t>
  </si>
  <si>
    <t>Кызылординская область</t>
  </si>
  <si>
    <t>Кызылорда</t>
  </si>
  <si>
    <t>Павлодарская область</t>
  </si>
  <si>
    <t>Абайская область</t>
  </si>
  <si>
    <t>Семей</t>
  </si>
  <si>
    <t>Жетысуская область</t>
  </si>
  <si>
    <t>Талдыкорган</t>
  </si>
  <si>
    <t>Жамбылская область</t>
  </si>
  <si>
    <t>Тараз</t>
  </si>
  <si>
    <t>Туркестан</t>
  </si>
  <si>
    <t>Западно-Казахстанская область</t>
  </si>
  <si>
    <t>Уральск</t>
  </si>
  <si>
    <t>Восточно-Казахстанская область</t>
  </si>
  <si>
    <t>Усть-Каменогорск</t>
  </si>
  <si>
    <t>Шымкент</t>
  </si>
  <si>
    <t>Общее количество на 2024 (собственные и франчайзинговые)</t>
  </si>
  <si>
    <t>%</t>
  </si>
  <si>
    <t>да</t>
  </si>
  <si>
    <t>Наличие доставки 2024</t>
  </si>
  <si>
    <t>Количество точек в регионе 2026</t>
  </si>
  <si>
    <t>Количество точек в столице 2026</t>
  </si>
  <si>
    <t>kexgroup.co, taplink.cc/salam_bro</t>
  </si>
  <si>
    <t>77077077777, 77750300070, 77712288260</t>
  </si>
  <si>
    <t>marketingkex@gmail.com,info@kexgroup.co</t>
  </si>
  <si>
    <t>Dostar coffee, ТОО</t>
  </si>
  <si>
    <t>Бакаева Эльмира Байкеновна</t>
  </si>
  <si>
    <t>010000, Республика Казахстан, Астана, ул. Сакена Сейфуллина, 63/1</t>
  </si>
  <si>
    <t>Турова Динара Шамгыновна</t>
  </si>
  <si>
    <t>https://www.instagram.com/coffeeboom2010</t>
  </si>
  <si>
    <t>Общее количество на 2026 (собственные и франчайзинговые)</t>
  </si>
  <si>
    <t>Cafe mario, ТОО</t>
  </si>
  <si>
    <t>050013, Республика Казахстан, Алматы, просп. Сакена Сейфуллина, д. 617</t>
  </si>
  <si>
    <t>Ковальчук Алексей Владимирович</t>
  </si>
  <si>
    <t>050022, Республика Казахстан, Алматы, Бостандыкский Район, Улица Масанчи, Дом 99, Н.П. 15</t>
  </si>
  <si>
    <t>010000, Республика Казахстан, Астана, ул. Абубакир Тыныбаев, 18, Н.П. 3</t>
  </si>
  <si>
    <t>77071736505, 77780271209</t>
  </si>
  <si>
    <t>Акмолинская область</t>
  </si>
  <si>
    <t>bahandi.kz</t>
  </si>
  <si>
    <t>Abdurazzak, ТОО</t>
  </si>
  <si>
    <t>Елемесов Нурсултан Калжанович</t>
  </si>
  <si>
    <t>instagram.com/bahandi_official</t>
  </si>
  <si>
    <t>facebook.com/people/Bahandi/61575919216657/</t>
  </si>
  <si>
    <t>77015731111, 77072731000</t>
  </si>
  <si>
    <t>infosupport@bahandi.kz</t>
  </si>
  <si>
    <t>kexgroup.co</t>
  </si>
  <si>
    <t>Наличие доставки 2026</t>
  </si>
  <si>
    <t>Байтасов Аскар</t>
  </si>
  <si>
    <t>RAW Izakaya, ТОО</t>
  </si>
  <si>
    <t xml:space="preserve">Курбанова Мария Юрьевна </t>
  </si>
  <si>
    <t>Abr Tech, ТОО</t>
  </si>
  <si>
    <t>Малхотра Пушкар</t>
  </si>
  <si>
    <t>77073946524;77013177615;77077245956</t>
  </si>
  <si>
    <t>77084824441;77014053967</t>
  </si>
  <si>
    <t>Оспанова Майра Бақытқызы</t>
  </si>
  <si>
    <t xml:space="preserve">ГЛОБАЛ КОФЕ, ТОО </t>
  </si>
  <si>
    <t>Wedrink</t>
  </si>
  <si>
    <t>Espresso Day</t>
  </si>
  <si>
    <t>wedrink.pro</t>
  </si>
  <si>
    <t>zhengbenjin8@gmail.com</t>
  </si>
  <si>
    <t>facebook.com/people/WedrinkKazakhstan/61573636460317/</t>
  </si>
  <si>
    <t>instagram.com/wedrink_kazakhstan</t>
  </si>
  <si>
    <t>Китай</t>
  </si>
  <si>
    <t>050000, Республика Казахстан, Алматы, ул. Сауранбаева, 1</t>
  </si>
  <si>
    <t>Чжэн Бэньцзинь</t>
  </si>
  <si>
    <t>Espressoday2023@gmail.com</t>
  </si>
  <si>
    <t>espressoday.kz</t>
  </si>
  <si>
    <t>77079334240;77021985819;</t>
  </si>
  <si>
    <t>instagram.com/espressoday_kz</t>
  </si>
  <si>
    <t>Қази Асылжан Ешжанұлы</t>
  </si>
  <si>
    <t>010000, Республика Казахстан, Астана, улица Түркестан,14</t>
  </si>
  <si>
    <t>Espresso Day, ТОО</t>
  </si>
  <si>
    <t>WEDRINK INTERNATIONAL.KZ, ТОО</t>
  </si>
  <si>
    <t>Общее количество на конец 2024 (собственные и франчайзинговые)</t>
  </si>
  <si>
    <t>Общее количество на конец 2026 (собственные и франчайзинговые)</t>
  </si>
  <si>
    <t>Логотип</t>
  </si>
  <si>
    <t>Наличие собственного ecom канала продаж (WEB; App; WebApp)</t>
  </si>
  <si>
    <t>Омниканальная стратегия</t>
  </si>
  <si>
    <t>Работа с агрегатором/маркетплейсом</t>
  </si>
  <si>
    <t>Wolt</t>
  </si>
  <si>
    <t>Glovo</t>
  </si>
  <si>
    <t>Яндекс GO</t>
  </si>
  <si>
    <t>Chocofood</t>
  </si>
  <si>
    <t>Web</t>
  </si>
  <si>
    <t>WebApp</t>
  </si>
  <si>
    <t>https://wolt.com/ru/kaz/almaty/kfc-kz</t>
  </si>
  <si>
    <t>https://glovoapp.com/kz/ru/glovo_dostavka/kfc/</t>
  </si>
  <si>
    <t>https://eda.yandex.kz/ru-kz/astana/r/kfc_manasa</t>
  </si>
  <si>
    <t>https://glovoapp.com/en/kz/almaty/stores/dodo-pizza-ala?content=-c.61079881</t>
  </si>
  <si>
    <t>https://eda.yandex.kz/ru-kz/r/salam_bro</t>
  </si>
  <si>
    <t>https://glovoapp.com/ru/kz/aktobe/stores/salam-bro-akxx</t>
  </si>
  <si>
    <t>https://wolt.com/ru/kaz/turkestan/restaurant/wedrink-turkestan</t>
  </si>
  <si>
    <t>https://wolt.com/ru/kaz/atyrau/restaurant/global-coffee1212</t>
  </si>
  <si>
    <t>https://wolt.com/ru/kaz/atyrau/restaurant/zebra-coffee-abay</t>
  </si>
  <si>
    <t>https://wolt.com/ru/kaz/almaty/restaurant/coffee-boom-rosters-and-bakery</t>
  </si>
  <si>
    <t>https://wolt.com/ru/kaz/almaty/restaurant/espresso-day-cfn</t>
  </si>
  <si>
    <t>https://eda.yandex.kz/ru-kz/almaty/r/wedrink_1753427610</t>
  </si>
  <si>
    <t>https://eda.yandex.kz/ru-kz/r/global_coffee_1724221641</t>
  </si>
  <si>
    <t>https://glovoapp.com/ru/kz/shymkent/stores/global-coffee-house-cit</t>
  </si>
  <si>
    <t>https://glovoapp.com/ru/kz/almaty/stores/espresso-day-ala?content=promoaktsii-pr</t>
  </si>
  <si>
    <t>https://glovoapp.com/ru/kz/almaty/stores/wedrink-ala-197su</t>
  </si>
  <si>
    <t>БИН</t>
  </si>
  <si>
    <t>Региональная представленность 2026 (собственные и франчайзинговые)</t>
  </si>
  <si>
    <t>241040014000</t>
  </si>
  <si>
    <t>220940018357</t>
  </si>
  <si>
    <t>170340005470</t>
  </si>
  <si>
    <t>170440034527</t>
  </si>
  <si>
    <t>230540008476</t>
  </si>
  <si>
    <t>190940028445</t>
  </si>
  <si>
    <t>070440007370</t>
  </si>
  <si>
    <t>220840023974</t>
  </si>
  <si>
    <t>210740011638</t>
  </si>
  <si>
    <t xml:space="preserve">Алматы (131), Алматинская область (27), Астана (76), Карагандинская область (5), Актюбинская область (2), Атырауская область (13), Восточно-Казахстанская область (8), Мангистауская область (8), Северо-Казахстанская область (1), Кызылординская область (2), Шымкент (15), Жамбылская область (15), Костанайская область (5), Абайская область (5), Улытауская область (1), Западно-Казахстанская область (2), Павлодарская область (6)
</t>
  </si>
  <si>
    <t xml:space="preserve">Мангистауская область (6), Актюбинская область (11), Туркестанская область (5), Атырауская область (7), Улытауская область (1), Карагандинская область (9), Акмолинская область (3), Костанайская область (6), Кызылординская область (8), Павлодарская область (2), Абайская область (3), Жетысуская область (1), Жамбылская область (10), Западно-Казахстанская область (1), Восточно-Казахстанская область (2), Шымкент (133), Астана (24)
</t>
  </si>
  <si>
    <t>Мангистауская область (4), Актюбинская область (5), Атырауская область (4), Улытауская область (1), Карагандинская область (5), Алматинская область (7), Акмолинская область (5), Костанайская область (9), Кызылординская область (2), Павлодарская область (5), Северо-Казахстанская область (3), Абайская область (2), Жетысуская область (3), Жамбылская область (3), Западно-Казахстанская область (3), Восточно-Казахстанская область (7), Шымкент (10), Алматы (30), Астана (21), Туркестанская область (2)</t>
  </si>
  <si>
    <t>Астана (59), Мангистауская область (4), Актюбинская область (2), Атырауская область (6), Улытауская область (1), Карагандинская область (4), Акмолинская область (3), Костанайская область (3), Кызылординская область (3), Павлодарская область (3), Абайская область (1), Западно-Казахстанская область (1), Восточно-Казахстанская область (2), Акмолинская область (2), Алматы (29), Туркестанская область (1), Шымкент (5)</t>
  </si>
  <si>
    <t>Алматы (2), Астана (102), Павлодарская область (1), Актюбинская область (3), Абайская область (1), Восточно-Казахстанская область (1), Мангистауская область (1), Костанайская область (1)</t>
  </si>
  <si>
    <t>Астана (54), Атырауская область (5), Карагандинская область (9), Алматинская область (2), Акмолинская область (10), Костанайская область (4), Кызылординская область (3), Северо-Казахстанская область (2), Абайская область (3), Жетысуская область (3), Западно-Казахстанская область (5), Восточно-Казахстанская область (3), Алматы (7)</t>
  </si>
  <si>
    <t>Мангистауская область (3), Актюбинская область (2), Атырауская область (3), Карагандинская область (3), Костанайская область (2), Акмолинская область (1), Кызылординская область (1), Павлодарская область (3), Северо-Казахстанская область (1), Жетысуская область (1), Жамбылская область (1), Западно-Казахстанская область (2), Восточно-Казахстанская область (2), Шымкент (7), Алматы (42), Астана (23), Туркестанская область (1), Абайская область (1)</t>
  </si>
  <si>
    <t>Алматы (48), Мангистауская область (2), Атырауская область (2), Карагандинская область (5), Восточно-Казахстанская область (2), Шымкент (9), Астана (15), Актюбинская область (1), Акмолинская область (1), Костанайская область (1), Жамбылская область (1)</t>
  </si>
  <si>
    <t>Мангистауская область (5), Актюбинская область (2), Алматы (33), Туркестанская область (2), Атырауская область (2), Алматинская область (15), Жетысуская область (2), Акмолинская область (1), Кызылординская область (4), Западно-Казахстанская область (4), Абайская область (4), Жамбылская область (4), Шымкент (5)</t>
  </si>
  <si>
    <t>Актуальность данных</t>
  </si>
  <si>
    <t>Дата регистрации</t>
  </si>
  <si>
    <t>Название</t>
  </si>
  <si>
    <t>Резидентство</t>
  </si>
  <si>
    <t>ОКЭД (Код)</t>
  </si>
  <si>
    <t>ОКЭД (Описание)</t>
  </si>
  <si>
    <t>Режим налогообложения</t>
  </si>
  <si>
    <t>Статус НДС</t>
  </si>
  <si>
    <t>Налоговая задолженность (тг)</t>
  </si>
  <si>
    <t>Статус банкрота</t>
  </si>
  <si>
    <t>Бездействующее предприятие</t>
  </si>
  <si>
    <t>Ограничения по ЭСФ</t>
  </si>
  <si>
    <t>Отсутствие по юр. адресу</t>
  </si>
  <si>
    <t>Недействительная регистрация</t>
  </si>
  <si>
    <t>Сделки без факт. выполнения</t>
  </si>
  <si>
    <t>Реестр судебных решений</t>
  </si>
  <si>
    <t>Налоги_2022</t>
  </si>
  <si>
    <t>КНН_2022</t>
  </si>
  <si>
    <t>Сотрудники_2022</t>
  </si>
  <si>
    <t>Выручка_Расчет_2022</t>
  </si>
  <si>
    <t>Налоги_2023</t>
  </si>
  <si>
    <t>КНН_2023</t>
  </si>
  <si>
    <t>Сотрудники_2023</t>
  </si>
  <si>
    <t>Выручка_Расчет_2023</t>
  </si>
  <si>
    <t>Налоги_2024</t>
  </si>
  <si>
    <t>КНН_2024</t>
  </si>
  <si>
    <t>Сотрудники_2024</t>
  </si>
  <si>
    <t>Выручка_Расчет_2024</t>
  </si>
  <si>
    <t>Налоги_2025</t>
  </si>
  <si>
    <t>КНН_2025</t>
  </si>
  <si>
    <t>Сотрудники_2025</t>
  </si>
  <si>
    <t>Выручка_Расчет_2025</t>
  </si>
  <si>
    <t>Налоги_2026</t>
  </si>
  <si>
    <t>КНН_2026</t>
  </si>
  <si>
    <t>Сотрудники_2026</t>
  </si>
  <si>
    <t>Выручка_Расчет_2026</t>
  </si>
  <si>
    <t>Резидент</t>
  </si>
  <si>
    <t>Деятельность ресторанов и предоставление услуг по доставке продуктов питания, за исключением деятельности объектов, находящихся на придорожной полосе</t>
  </si>
  <si>
    <t>Общеустановленный порядок</t>
  </si>
  <si>
    <t>Нет данных</t>
  </si>
  <si>
    <t>Да</t>
  </si>
  <si>
    <t>Товарищество с ограниченной ответственностью Wedrink international.kz</t>
  </si>
  <si>
    <t>Товарищество с ограниченной ответственностью "Global Coffee Company"</t>
  </si>
  <si>
    <t>Оптовая торговля широким ассортиментом товаров без какой-либо конкретизации</t>
  </si>
  <si>
    <t>Товарищество с ограниченной ответственностью "Cafe Mario"</t>
  </si>
  <si>
    <t>Товарищество с ограниченной ответственностью "Dostar coffee"</t>
  </si>
  <si>
    <t>Товарищество с ограниченной ответственностью "Espresso Day"</t>
  </si>
  <si>
    <t>Товарищество с ограниченной ответственностью "ZEBRA COFFEE KZ"</t>
  </si>
  <si>
    <t>Товарищество с ограниченной ответственностью "The Caspian International Restaurants Company (Каспиан Интернэшнл Рестронгз Компани)"</t>
  </si>
  <si>
    <t>Товарищество с ограниченной ответственностью "ABDURAZZAK"</t>
  </si>
  <si>
    <t>Товарищество с ограниченной ответственностью "Kex Group"</t>
  </si>
  <si>
    <t>Товарищество с ограниченной ответственностью "Куликовский Казахстан"</t>
  </si>
  <si>
    <t>Товарищество с ограниченной ответственностью "QSR"</t>
  </si>
  <si>
    <t>Товарищество с ограниченной ответственностью "Шая Казахстан"</t>
  </si>
  <si>
    <t>Розничная торговля напитками в специализированных магазинах, являющихся торговыми объектами, с торговой площадью менее 2000 кв.м</t>
  </si>
  <si>
    <t>Товарищество с ограниченной ответственностью "Food Solutions KZ"</t>
  </si>
  <si>
    <t>Товарищество с ограниченной ответственностью "Новая АЗС"</t>
  </si>
  <si>
    <t>Розничная торговля моторным топливом в специализированных магазинах, за исключением находящихся на придорожной полосе</t>
  </si>
  <si>
    <t>Товарищество с ограниченной ответственностью "Safia Coffee &amp; Bakery" (Сафия Кофе &amp; Бэйкери)</t>
  </si>
  <si>
    <t>Розничная торговля хлебобулочными, мучными и сахаристыми кондитерскими изделиями в специализированных магазинах, являющихся торговыми объектами, с торговой площадью менее 2000 кв.м</t>
  </si>
  <si>
    <t>Товарищество с ограниченной ответственностью "Resto Invest group" ("Ресто Инвест Групп")</t>
  </si>
  <si>
    <t>Полное название</t>
  </si>
  <si>
    <t>Только Агрегатор</t>
  </si>
  <si>
    <t>ECom + Агрегатор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</si>
</sst>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charset val="204"/>
      <scheme val="minor"/>
    </font>
    <font>
      <sz val="11"/>
      <color theme="1"/>
      <name val="Calibri"/>
      <family val="2"/>
      <scheme val="minor"/>
    </font>
    <font>
      <sz val="11"/>
      <color rgb="FF006100"/>
      <name val="Calibri"/>
      <family val="2"/>
      <charset val="204"/>
      <scheme val="minor"/>
    </font>
    <font>
      <b/>
      <sz val="11"/>
      <color rgb="FF3F3F3F"/>
      <name val="Calibri"/>
      <family val="2"/>
      <charset val="204"/>
      <scheme val="minor"/>
    </font>
    <font>
      <sz val="10"/>
      <name val="Calibri"/>
      <family val="2"/>
      <charset val="204"/>
      <scheme val="minor"/>
    </font>
    <font>
      <sz val="10"/>
      <color theme="1"/>
      <name val="Calibri"/>
      <family val="2"/>
      <charset val="204"/>
      <scheme val="minor"/>
    </font>
    <font>
      <u/>
      <sz val="11"/>
      <color theme="10"/>
      <name val="Calibri"/>
      <family val="2"/>
      <charset val="204"/>
      <scheme val="minor"/>
    </font>
    <font>
      <sz val="10"/>
      <color theme="0"/>
      <name val="Calibri"/>
      <family val="2"/>
      <charset val="204"/>
      <scheme val="minor"/>
    </font>
    <font>
      <sz val="10"/>
      <color theme="1"/>
      <name val="Calibri"/>
      <family val="2"/>
      <scheme val="minor"/>
    </font>
    <font>
      <sz val="10"/>
      <name val="Calibri"/>
      <family val="2"/>
      <scheme val="minor"/>
    </font>
    <font>
      <b/>
      <sz val="11"/>
      <color theme="0"/>
      <name val="Times New Roman"/>
      <family val="1"/>
      <charset val="204"/>
    </font>
    <font>
      <u/>
      <sz val="11"/>
      <color theme="10"/>
      <name val="Calibri"/>
      <family val="2"/>
      <scheme val="minor"/>
    </font>
    <font>
      <sz val="8"/>
      <name val="Calibri"/>
      <family val="2"/>
      <scheme val="minor"/>
    </font>
    <font>
      <sz val="10"/>
      <color rgb="FFFF0000"/>
      <name val="Calibri"/>
      <family val="2"/>
      <scheme val="minor"/>
    </font>
    <font>
      <sz val="10"/>
      <color theme="1"/>
      <name val="Calibri"/>
      <family val="2"/>
    </font>
    <font>
      <b/>
      <sz val="10"/>
      <color rgb="FFFFFFFF"/>
      <name val="Calibri"/>
      <family val="2"/>
      <charset val="204"/>
      <scheme val="minor"/>
    </font>
    <font>
      <sz val="14"/>
      <color rgb="FF2067B0"/>
      <name val="Roboto"/>
    </font>
    <font>
      <sz val="10"/>
      <color theme="1" tint="4.9989318521683403E-2"/>
      <name val="Calibri"/>
      <family val="2"/>
      <scheme val="minor"/>
    </font>
    <font>
      <b/>
      <sz val="10"/>
      <color theme="1" tint="4.9989318521683403E-2"/>
      <name val="Calibri"/>
      <family val="2"/>
      <scheme val="minor"/>
    </font>
    <font>
      <b/>
      <sz val="10"/>
      <color theme="1"/>
      <name val="Calibri"/>
      <family val="2"/>
      <scheme val="minor"/>
    </font>
  </fonts>
  <fills count="8">
    <fill>
      <patternFill patternType="none"/>
    </fill>
    <fill>
      <patternFill patternType="gray125"/>
    </fill>
    <fill>
      <patternFill patternType="solid">
        <fgColor rgb="FFC6EFCE"/>
      </patternFill>
    </fill>
    <fill>
      <patternFill patternType="solid">
        <fgColor rgb="FFF2F2F2"/>
      </patternFill>
    </fill>
    <fill>
      <patternFill patternType="solid">
        <fgColor theme="5"/>
        <bgColor theme="5"/>
      </patternFill>
    </fill>
    <fill>
      <patternFill patternType="solid">
        <fgColor theme="3"/>
        <bgColor theme="5"/>
      </patternFill>
    </fill>
    <fill>
      <patternFill patternType="solid">
        <fgColor rgb="FFC0504D"/>
        <bgColor rgb="FFC0504D"/>
      </patternFill>
    </fill>
    <fill>
      <patternFill patternType="solid">
        <fgColor rgb="FFE8E8E8"/>
        <bgColor indexed="64"/>
      </patternFill>
    </fill>
  </fills>
  <borders count="14">
    <border>
      <left/>
      <right/>
      <top/>
      <bottom/>
      <diagonal/>
    </border>
    <border>
      <left style="thin">
        <color rgb="FF3F3F3F"/>
      </left>
      <right style="thin">
        <color rgb="FF3F3F3F"/>
      </right>
      <top style="thin">
        <color rgb="FF3F3F3F"/>
      </top>
      <bottom style="thin">
        <color rgb="FF3F3F3F"/>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5" tint="0.39997558519241921"/>
      </left>
      <right/>
      <top style="thin">
        <color theme="5" tint="0.39997558519241921"/>
      </top>
      <bottom style="thin">
        <color theme="5" tint="0.39997558519241921"/>
      </bottom>
      <diagonal/>
    </border>
    <border>
      <left/>
      <right/>
      <top style="thin">
        <color theme="5" tint="0.39997558519241921"/>
      </top>
      <bottom style="thin">
        <color theme="5" tint="0.39997558519241921"/>
      </bottom>
      <diagonal/>
    </border>
    <border>
      <left/>
      <right style="thin">
        <color theme="5" tint="0.39997558519241921"/>
      </right>
      <top style="thin">
        <color theme="5" tint="0.39997558519241921"/>
      </top>
      <bottom style="thin">
        <color theme="5" tint="0.39997558519241921"/>
      </bottom>
      <diagonal/>
    </border>
    <border>
      <left/>
      <right/>
      <top style="thin">
        <color rgb="FFDA9694"/>
      </top>
      <bottom style="thin">
        <color rgb="FFDA969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3" fillId="2" borderId="0" applyNumberFormat="0" applyBorder="0" applyAlignment="0" applyProtection="0"/>
    <xf numFmtId="0" fontId="4" fillId="3" borderId="1" applyNumberFormat="0" applyAlignment="0" applyProtection="0"/>
    <xf numFmtId="0" fontId="1" fillId="0" borderId="0"/>
    <xf numFmtId="0" fontId="1" fillId="0" borderId="0"/>
    <xf numFmtId="0" fontId="7" fillId="0" borderId="0" applyNumberFormat="0" applyFill="0" applyBorder="0" applyAlignment="0" applyProtection="0"/>
    <xf numFmtId="0" fontId="2" fillId="0" borderId="0"/>
    <xf numFmtId="9" fontId="2" fillId="0" borderId="0" applyFont="0" applyFill="0" applyBorder="0" applyAlignment="0" applyProtection="0"/>
    <xf numFmtId="0" fontId="12" fillId="0" borderId="0" applyNumberFormat="0" applyFill="0" applyBorder="0" applyAlignment="0" applyProtection="0"/>
  </cellStyleXfs>
  <cellXfs count="71">
    <xf numFmtId="0" fontId="0" fillId="0" borderId="0" xfId="0"/>
    <xf numFmtId="0" fontId="5" fillId="0" borderId="0" xfId="2" applyFont="1" applyFill="1" applyBorder="1"/>
    <xf numFmtId="0" fontId="5" fillId="0" borderId="0" xfId="1" applyFont="1" applyFill="1" applyBorder="1"/>
    <xf numFmtId="0" fontId="1" fillId="0" borderId="0" xfId="3"/>
    <xf numFmtId="0" fontId="5" fillId="0" borderId="0" xfId="3" applyFont="1"/>
    <xf numFmtId="0" fontId="6" fillId="0" borderId="0" xfId="3" applyFont="1" applyAlignment="1">
      <alignment horizontal="left"/>
    </xf>
    <xf numFmtId="0" fontId="8" fillId="0" borderId="0" xfId="3" applyFont="1"/>
    <xf numFmtId="0" fontId="9" fillId="0" borderId="0" xfId="3" applyFont="1" applyAlignment="1">
      <alignment horizontal="left"/>
    </xf>
    <xf numFmtId="0" fontId="6" fillId="0" borderId="2" xfId="3" applyFont="1" applyBorder="1" applyAlignment="1">
      <alignment horizontal="left"/>
    </xf>
    <xf numFmtId="49" fontId="6" fillId="0" borderId="2" xfId="3" applyNumberFormat="1" applyFont="1" applyBorder="1" applyAlignment="1">
      <alignment horizontal="left"/>
    </xf>
    <xf numFmtId="0" fontId="6" fillId="0" borderId="3" xfId="3" applyFont="1" applyBorder="1" applyAlignment="1">
      <alignment horizontal="left"/>
    </xf>
    <xf numFmtId="0" fontId="10" fillId="0" borderId="0" xfId="3" applyFont="1"/>
    <xf numFmtId="0" fontId="10" fillId="0" borderId="0" xfId="1" applyFont="1" applyFill="1"/>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0" fillId="0" borderId="2" xfId="0" applyBorder="1"/>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9" fillId="0" borderId="0" xfId="3" applyFont="1"/>
    <xf numFmtId="0" fontId="9" fillId="0" borderId="0" xfId="8" applyFont="1" applyFill="1" applyAlignment="1">
      <alignment horizontal="left"/>
    </xf>
    <xf numFmtId="0" fontId="15" fillId="0" borderId="0" xfId="3" applyFont="1" applyAlignment="1">
      <alignment horizontal="left"/>
    </xf>
    <xf numFmtId="0" fontId="14" fillId="0" borderId="0" xfId="3" applyFont="1" applyAlignment="1">
      <alignment horizontal="left"/>
    </xf>
    <xf numFmtId="0" fontId="16" fillId="6" borderId="7" xfId="0" applyFont="1" applyFill="1" applyBorder="1"/>
    <xf numFmtId="9" fontId="9" fillId="0" borderId="0" xfId="7" applyFont="1"/>
    <xf numFmtId="0" fontId="5" fillId="0" borderId="0" xfId="3" applyFont="1" applyAlignment="1">
      <alignment horizontal="right"/>
    </xf>
    <xf numFmtId="0" fontId="5" fillId="0" borderId="0" xfId="2" applyFont="1" applyFill="1" applyBorder="1" applyAlignment="1">
      <alignment horizontal="right"/>
    </xf>
    <xf numFmtId="0" fontId="10" fillId="0" borderId="0" xfId="3" applyFont="1" applyAlignment="1">
      <alignment horizontal="right"/>
    </xf>
    <xf numFmtId="0" fontId="6" fillId="0" borderId="0" xfId="3" applyFont="1" applyAlignment="1">
      <alignment horizontal="right"/>
    </xf>
    <xf numFmtId="0" fontId="9" fillId="0" borderId="0" xfId="3" applyFont="1" applyAlignment="1">
      <alignment horizontal="right"/>
    </xf>
    <xf numFmtId="0" fontId="1" fillId="0" borderId="0" xfId="3" applyAlignment="1">
      <alignment horizontal="right"/>
    </xf>
    <xf numFmtId="0" fontId="8" fillId="0" borderId="0" xfId="3" applyFont="1" applyAlignment="1">
      <alignment horizontal="left"/>
    </xf>
    <xf numFmtId="0" fontId="17" fillId="0" borderId="0" xfId="0" applyFont="1"/>
    <xf numFmtId="49" fontId="9" fillId="0" borderId="0" xfId="3" applyNumberFormat="1" applyFont="1"/>
    <xf numFmtId="0" fontId="9" fillId="0" borderId="0" xfId="3" applyFont="1" applyAlignment="1">
      <alignment horizontal="center" vertical="center"/>
    </xf>
    <xf numFmtId="0" fontId="18" fillId="7" borderId="9" xfId="3" applyFont="1" applyFill="1" applyBorder="1" applyAlignment="1">
      <alignment horizontal="center" vertical="center" wrapText="1"/>
    </xf>
    <xf numFmtId="0" fontId="18" fillId="7" borderId="10" xfId="3" applyFont="1" applyFill="1" applyBorder="1" applyAlignment="1">
      <alignment horizontal="center" vertical="center" wrapText="1"/>
    </xf>
    <xf numFmtId="49" fontId="18" fillId="7" borderId="10" xfId="3" applyNumberFormat="1" applyFont="1" applyFill="1" applyBorder="1" applyAlignment="1">
      <alignment horizontal="center" vertical="center" wrapText="1"/>
    </xf>
    <xf numFmtId="9" fontId="18" fillId="7" borderId="10" xfId="7" applyFont="1" applyFill="1" applyBorder="1" applyAlignment="1">
      <alignment horizontal="center" vertical="center" wrapText="1"/>
    </xf>
    <xf numFmtId="0" fontId="18" fillId="7" borderId="11" xfId="3" applyFont="1" applyFill="1" applyBorder="1" applyAlignment="1">
      <alignment horizontal="center" vertical="center" wrapText="1"/>
    </xf>
    <xf numFmtId="0" fontId="9" fillId="0" borderId="0" xfId="3" applyFont="1" applyAlignment="1">
      <alignment horizontal="center" vertical="center" wrapText="1"/>
    </xf>
    <xf numFmtId="0" fontId="9" fillId="0" borderId="8" xfId="3" applyFont="1" applyBorder="1" applyAlignment="1">
      <alignment horizontal="left" vertical="center"/>
    </xf>
    <xf numFmtId="0" fontId="9" fillId="0" borderId="8" xfId="3" applyFont="1" applyBorder="1" applyAlignment="1">
      <alignment horizontal="center" vertical="center"/>
    </xf>
    <xf numFmtId="0" fontId="0" fillId="0" borderId="8" xfId="0" applyBorder="1" applyAlignment="1">
      <alignment horizontal="center" vertical="center"/>
    </xf>
    <xf numFmtId="0" fontId="9" fillId="0" borderId="8" xfId="0" applyFont="1" applyBorder="1" applyAlignment="1">
      <alignment horizontal="left" vertical="center"/>
    </xf>
    <xf numFmtId="0" fontId="9" fillId="0" borderId="8" xfId="8" applyFont="1" applyFill="1" applyBorder="1" applyAlignment="1">
      <alignment horizontal="left" vertical="center"/>
    </xf>
    <xf numFmtId="0" fontId="9" fillId="0" borderId="12" xfId="3" applyFont="1" applyBorder="1" applyAlignment="1">
      <alignment horizontal="left" vertical="center"/>
    </xf>
    <xf numFmtId="49" fontId="9" fillId="0" borderId="8" xfId="3" applyNumberFormat="1" applyFont="1" applyBorder="1" applyAlignment="1">
      <alignment horizontal="left" vertical="center"/>
    </xf>
    <xf numFmtId="9" fontId="9" fillId="0" borderId="8" xfId="7" applyFont="1" applyFill="1" applyBorder="1" applyAlignment="1">
      <alignment horizontal="left" vertical="center"/>
    </xf>
    <xf numFmtId="0" fontId="9" fillId="0" borderId="13" xfId="3" applyFont="1" applyBorder="1" applyAlignment="1">
      <alignment horizontal="left" vertical="center"/>
    </xf>
    <xf numFmtId="0" fontId="2" fillId="0" borderId="8" xfId="8" applyFont="1" applyBorder="1" applyAlignment="1">
      <alignment horizontal="left" vertical="center"/>
    </xf>
    <xf numFmtId="3" fontId="9" fillId="0" borderId="8" xfId="3" applyNumberFormat="1" applyFont="1" applyBorder="1" applyAlignment="1">
      <alignment horizontal="left" vertical="center"/>
    </xf>
    <xf numFmtId="14" fontId="0" fillId="0" borderId="0" xfId="0" applyNumberFormat="1"/>
    <xf numFmtId="0" fontId="9" fillId="0" borderId="10" xfId="3" applyFont="1" applyBorder="1" applyAlignment="1">
      <alignment horizontal="left" vertical="center"/>
    </xf>
    <xf numFmtId="14" fontId="18" fillId="7" borderId="10" xfId="3" applyNumberFormat="1" applyFont="1" applyFill="1" applyBorder="1" applyAlignment="1">
      <alignment horizontal="center" vertical="center" wrapText="1"/>
    </xf>
    <xf numFmtId="14" fontId="9" fillId="0" borderId="10" xfId="3" applyNumberFormat="1" applyFont="1" applyBorder="1" applyAlignment="1">
      <alignment horizontal="left" vertical="center"/>
    </xf>
    <xf numFmtId="14" fontId="9" fillId="0" borderId="0" xfId="3" applyNumberFormat="1" applyFont="1"/>
    <xf numFmtId="0" fontId="19" fillId="7" borderId="8" xfId="3" applyFont="1" applyFill="1" applyBorder="1" applyAlignment="1">
      <alignment horizontal="center" vertical="center" wrapText="1"/>
    </xf>
    <xf numFmtId="0" fontId="19" fillId="7" borderId="8" xfId="3" applyFont="1" applyFill="1" applyBorder="1" applyAlignment="1">
      <alignment horizontal="center" vertical="center"/>
    </xf>
    <xf numFmtId="0" fontId="19" fillId="7" borderId="10" xfId="3" applyFont="1" applyFill="1" applyBorder="1" applyAlignment="1">
      <alignment horizontal="center" vertical="center" wrapText="1"/>
    </xf>
    <xf numFmtId="0" fontId="20" fillId="0" borderId="8" xfId="3" applyFont="1" applyBorder="1" applyAlignment="1">
      <alignment horizontal="left" vertical="center"/>
    </xf>
    <xf numFmtId="0" fontId="20" fillId="0" borderId="0" xfId="3" applyFont="1"/>
    <xf numFmtId="0" fontId="9" fillId="0" borderId="12" xfId="3" applyFont="1" applyFill="1" applyBorder="1" applyAlignment="1">
      <alignment horizontal="left" vertical="center"/>
    </xf>
    <xf numFmtId="0" fontId="9" fillId="0" borderId="8" xfId="3" applyFont="1" applyFill="1" applyBorder="1" applyAlignment="1">
      <alignment horizontal="left" vertical="center"/>
    </xf>
    <xf numFmtId="0" fontId="9" fillId="0" borderId="8" xfId="3" applyFont="1" applyFill="1" applyBorder="1" applyAlignment="1">
      <alignment horizontal="center" vertical="center"/>
    </xf>
    <xf numFmtId="49" fontId="9" fillId="0" borderId="8" xfId="3" applyNumberFormat="1" applyFont="1" applyFill="1" applyBorder="1" applyAlignment="1">
      <alignment horizontal="left" vertical="center"/>
    </xf>
    <xf numFmtId="0" fontId="20" fillId="0" borderId="8" xfId="3" applyFont="1" applyFill="1" applyBorder="1" applyAlignment="1">
      <alignment horizontal="left" vertical="center"/>
    </xf>
    <xf numFmtId="0" fontId="9" fillId="0" borderId="13" xfId="3" applyFont="1" applyFill="1" applyBorder="1" applyAlignment="1">
      <alignment horizontal="left" vertical="center"/>
    </xf>
    <xf numFmtId="14" fontId="9" fillId="0" borderId="10" xfId="3" applyNumberFormat="1" applyFont="1" applyFill="1" applyBorder="1" applyAlignment="1">
      <alignment horizontal="left" vertical="center"/>
    </xf>
    <xf numFmtId="0" fontId="9" fillId="0" borderId="10" xfId="3" applyFont="1" applyFill="1" applyBorder="1" applyAlignment="1">
      <alignment horizontal="left" vertical="center"/>
    </xf>
    <xf numFmtId="0" fontId="9" fillId="0" borderId="0" xfId="3" applyFont="1" applyFill="1"/>
  </cellXfs>
  <cellStyles count="9">
    <cellStyle name="Good" xfId="1" builtinId="26"/>
    <cellStyle name="Hyperlink" xfId="8" builtinId="8"/>
    <cellStyle name="Normal" xfId="0" builtinId="0"/>
    <cellStyle name="Output" xfId="2" builtinId="21"/>
    <cellStyle name="Per cent" xfId="7" builtinId="5"/>
    <cellStyle name="Гиперссылка 2" xfId="5" xr:uid="{00000000-0005-0000-0000-000001000000}"/>
    <cellStyle name="Обычный 2" xfId="3" xr:uid="{00000000-0005-0000-0000-000003000000}"/>
    <cellStyle name="Обычный 2 2" xfId="6" xr:uid="{00000000-0005-0000-0000-000004000000}"/>
    <cellStyle name="Обычный 3" xfId="4" xr:uid="{00000000-0005-0000-0000-000005000000}"/>
  </cellStyles>
  <dxfs count="79">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family val="2"/>
        <charset val="204"/>
        <scheme val="minor"/>
      </font>
    </dxf>
    <dxf>
      <font>
        <b val="0"/>
        <i val="0"/>
        <strike val="0"/>
        <condense val="0"/>
        <extend val="0"/>
        <outline val="0"/>
        <shadow val="0"/>
        <u val="none"/>
        <vertAlign val="baseline"/>
        <sz val="10"/>
        <color auto="1"/>
        <name val="Calibri"/>
        <family val="2"/>
        <charset val="204"/>
        <scheme val="minor"/>
      </font>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dxf>
    <dxf>
      <font>
        <b val="0"/>
        <i val="0"/>
        <strike val="0"/>
        <condense val="0"/>
        <extend val="0"/>
        <outline val="0"/>
        <shadow val="0"/>
        <u val="none"/>
        <vertAlign val="baseline"/>
        <sz val="10"/>
        <color theme="0"/>
        <name val="Calibri"/>
        <scheme val="minor"/>
      </font>
      <fill>
        <patternFill patternType="none">
          <fgColor indexed="64"/>
          <bgColor indexed="6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19" formatCode="dd/mm/yyyy"/>
    </dxf>
    <dxf>
      <font>
        <b val="0"/>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9" formatCode="dd/mm/yyyy"/>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4.9989318521683403E-2"/>
        <name val="Calibri"/>
        <family val="2"/>
        <scheme val="minor"/>
      </font>
      <numFmt numFmtId="19" formatCode="dd/mm/yyyy"/>
      <alignment horizontal="lef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0"/>
        <color theme="1" tint="4.9989318521683403E-2"/>
        <name val="Calibri"/>
        <family val="2"/>
        <scheme val="minor"/>
      </font>
      <fill>
        <patternFill patternType="solid">
          <fgColor indexed="64"/>
          <bgColor rgb="FFE8E8E8"/>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microsoft.com/office/2017/06/relationships/rdRichValue" Target="richData/rdrichvalue.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22/10/relationships/richValueRel" Target="richData/richValueRel.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590550</xdr:colOff>
      <xdr:row>122</xdr:row>
      <xdr:rowOff>151292</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5830550" cy="23392292"/>
        </a:xfrm>
        <a:prstGeom prst="rect">
          <a:avLst/>
        </a:prstGeom>
      </xdr:spPr>
    </xdr:pic>
    <xdr:clientData/>
  </xdr:twoCellAnchor>
  <xdr:twoCellAnchor editAs="oneCell">
    <xdr:from>
      <xdr:col>25</xdr:col>
      <xdr:colOff>590549</xdr:colOff>
      <xdr:row>0</xdr:row>
      <xdr:rowOff>38100</xdr:rowOff>
    </xdr:from>
    <xdr:to>
      <xdr:col>51</xdr:col>
      <xdr:colOff>571500</xdr:colOff>
      <xdr:row>122</xdr:row>
      <xdr:rowOff>180869</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5830549" y="38100"/>
          <a:ext cx="15830551" cy="23383769"/>
        </a:xfrm>
        <a:prstGeom prst="rect">
          <a:avLst/>
        </a:prstGeom>
      </xdr:spPr>
    </xdr:pic>
    <xdr:clientData/>
  </xdr:twoCellAnchor>
  <xdr:twoCellAnchor editAs="oneCell">
    <xdr:from>
      <xdr:col>51</xdr:col>
      <xdr:colOff>571500</xdr:colOff>
      <xdr:row>0</xdr:row>
      <xdr:rowOff>0</xdr:rowOff>
    </xdr:from>
    <xdr:to>
      <xdr:col>77</xdr:col>
      <xdr:colOff>586076</xdr:colOff>
      <xdr:row>122</xdr:row>
      <xdr:rowOff>171450</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3"/>
        <a:srcRect r="416" b="273"/>
        <a:stretch/>
      </xdr:blipFill>
      <xdr:spPr>
        <a:xfrm>
          <a:off x="31661100" y="0"/>
          <a:ext cx="15864176" cy="23412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Users/polinamanushko/Downloads/INFOLine_&#1041;&#1072;&#1079;&#1072;_&#1089;&#1077;&#1090;&#1077;&#1080;&#774;_&#1086;&#1073;&#1097;&#1077;&#1089;&#1090;&#1074;&#1077;&#1085;&#1085;&#1086;&#1075;&#1086;_&#1087;&#1080;&#1090;&#1072;&#1085;&#1080;&#1103;_&#1050;&#1072;&#1079;&#1072;&#1093;&#1089;&#1090;&#1072;&#1085;&#1072;_12_06_1.xlsx" TargetMode="External"/><Relationship Id="rId1" Type="http://schemas.openxmlformats.org/officeDocument/2006/relationships/externalLinkPath" Target="/8dc7b6bf3f7303e5/INFOLine/&#1043;&#1086;&#1090;&#1086;&#1074;&#1099;&#1077;%20&#1087;&#1088;&#1086;&#1076;&#1091;&#1082;&#1090;&#1099;/&#1058;&#1054;&#1055;-250%20&#1089;&#1077;&#1090;&#1077;&#1081;%20&#1086;&#1073;&#1097;&#1077;&#1089;&#1090;&#1074;&#1077;&#1085;&#1085;&#1086;&#1075;&#1086;%20&#1087;&#1080;&#1090;&#1072;&#1085;&#1080;&#1103;%20&#1050;&#1072;&#1079;&#1072;&#1093;&#1089;&#1072;&#1090;&#1085;&#1072;.%202026%20&#1075;&#1086;&#1076;/INFOLine_&#1041;&#1072;&#1079;&#1072;_&#1089;&#1077;&#1090;&#1077;&#1080;&#774;_&#1086;&#1073;&#1097;&#1077;&#1089;&#1090;&#1074;&#1077;&#1085;&#1085;&#1086;&#1075;&#1086;_&#1087;&#1080;&#1090;&#1072;&#1085;&#1080;&#1103;_&#1050;&#1072;&#1079;&#1072;&#1093;&#1089;&#1090;&#1072;&#1085;&#1072;_12_06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Классификация сетей"/>
      <sheetName val="База сетей 2026 года"/>
      <sheetName val="Закрытия объектов 2022-2023"/>
      <sheetName val="Региональная разбивка"/>
      <sheetName val="Сводная таблица"/>
      <sheetName val="INFOLine_База_сетей_общественн"/>
    </sheetNames>
    <sheetDataSet>
      <sheetData sheetId="0" refreshError="1"/>
      <sheetData sheetId="1"/>
      <sheetData sheetId="2" refreshError="1"/>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3" xr16:uid="{CC085743-B3A6-2140-934A-645953BD24CD}" autoFormatId="16" applyNumberFormats="0" applyBorderFormats="0" applyFontFormats="0" applyPatternFormats="0" applyAlignmentFormats="0" applyWidthHeightFormats="0">
  <queryTableRefresh nextId="38">
    <queryTableFields count="37">
      <queryTableField id="1" name="БИН" tableColumnId="1"/>
      <queryTableField id="2" name="Актуальность данных" tableColumnId="2"/>
      <queryTableField id="3" name="Дата регистрации" tableColumnId="3"/>
      <queryTableField id="4" name="Название" tableColumnId="4"/>
      <queryTableField id="5" name="Резидентство" tableColumnId="5"/>
      <queryTableField id="6" name="ОКЭД (Код)" tableColumnId="6"/>
      <queryTableField id="7" name="ОКЭД (Описание)" tableColumnId="7"/>
      <queryTableField id="8" name="Режим налогообложения" tableColumnId="8"/>
      <queryTableField id="9" name="Статус НДС" tableColumnId="9"/>
      <queryTableField id="10" name="Налоговая задолженность (тг)" tableColumnId="10"/>
      <queryTableField id="11" name="Статус банкрота" tableColumnId="11"/>
      <queryTableField id="12" name="Бездействующее предприятие" tableColumnId="12"/>
      <queryTableField id="13" name="Ограничения по ЭСФ" tableColumnId="13"/>
      <queryTableField id="14" name="Отсутствие по юр. адресу" tableColumnId="14"/>
      <queryTableField id="15" name="Недействительная регистрация" tableColumnId="15"/>
      <queryTableField id="16" name="Сделки без факт. выполнения" tableColumnId="16"/>
      <queryTableField id="17" name="Реестр судебных решений" tableColumnId="17"/>
      <queryTableField id="18" name="Налоги_2022" tableColumnId="18"/>
      <queryTableField id="19" name="КНН_2022" tableColumnId="19"/>
      <queryTableField id="20" name="Сотрудники_2022" tableColumnId="20"/>
      <queryTableField id="21" name="Выручка_Расчет_2022" tableColumnId="21"/>
      <queryTableField id="22" name="Налоги_2023" tableColumnId="22"/>
      <queryTableField id="23" name="КНН_2023" tableColumnId="23"/>
      <queryTableField id="24" name="Сотрудники_2023" tableColumnId="24"/>
      <queryTableField id="25" name="Выручка_Расчет_2023" tableColumnId="25"/>
      <queryTableField id="26" name="Налоги_2024" tableColumnId="26"/>
      <queryTableField id="27" name="КНН_2024" tableColumnId="27"/>
      <queryTableField id="28" name="Сотрудники_2024" tableColumnId="28"/>
      <queryTableField id="29" name="Выручка_Расчет_2024" tableColumnId="29"/>
      <queryTableField id="30" name="Налоги_2025" tableColumnId="30"/>
      <queryTableField id="31" name="КНН_2025" tableColumnId="31"/>
      <queryTableField id="32" name="Сотрудники_2025" tableColumnId="32"/>
      <queryTableField id="33" name="Выручка_Расчет_2025" tableColumnId="33"/>
      <queryTableField id="34" name="Налоги_2026" tableColumnId="34"/>
      <queryTableField id="35" name="КНН_2026" tableColumnId="35"/>
      <queryTableField id="36" name="Сотрудники_2026" tableColumnId="36"/>
      <queryTableField id="37" name="Выручка_Расчет_2026" tableColumnId="37"/>
    </queryTableFields>
  </queryTableRefresh>
</queryTable>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rv>
  <rv s="0">
    <v>1</v>
    <v>5</v>
  </rv>
  <rv s="0">
    <v>2</v>
    <v>5</v>
  </rv>
  <rv s="0">
    <v>3</v>
    <v>5</v>
  </rv>
  <rv s="0">
    <v>4</v>
    <v>5</v>
  </rv>
  <rv s="0">
    <v>5</v>
    <v>5</v>
  </rv>
  <rv s="0">
    <v>6</v>
    <v>5</v>
  </rv>
  <rv s="0">
    <v>7</v>
    <v>5</v>
  </rv>
  <rv s="0">
    <v>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Таблица1" displayName="Таблица1" ref="A1:AM10" totalsRowShown="0" headerRowDxfId="78" dataDxfId="76" headerRowBorderDxfId="77" tableBorderDxfId="75" totalsRowBorderDxfId="74">
  <autoFilter ref="A1:AM10" xr:uid="{00000000-0009-0000-0100-000004000000}"/>
  <sortState xmlns:xlrd2="http://schemas.microsoft.com/office/spreadsheetml/2017/richdata2" ref="A2:AJ10">
    <sortCondition descending="1" ref="Q1:Q10"/>
  </sortState>
  <tableColumns count="39">
    <tableColumn id="1" xr3:uid="{00000000-0010-0000-0000-000001000000}" name="ID INFOLine" dataDxfId="73" dataCellStyle="Обычный 2"/>
    <tableColumn id="2" xr3:uid="{00000000-0010-0000-0000-000002000000}" name="Формат сети" dataDxfId="72" dataCellStyle="Обычный 2"/>
    <tableColumn id="27" xr3:uid="{8F8DC15F-19FF-5846-A2E8-DA7C9E65B3D2}" name="Логотип" dataDxfId="71" dataCellStyle="Обычный 2"/>
    <tableColumn id="5" xr3:uid="{00000000-0010-0000-0000-000005000000}" name="Операционная компания" dataDxfId="70" dataCellStyle="Обычный 2"/>
    <tableColumn id="4" xr3:uid="{00000000-0010-0000-0000-000004000000}" name="Бренд сети" dataDxfId="69" dataCellStyle="Обычный 2"/>
    <tableColumn id="3" xr3:uid="{00000000-0010-0000-0000-000003000000}" name="Ресторанная группа (холдинг)" dataDxfId="68" dataCellStyle="Обычный 2"/>
    <tableColumn id="35" xr3:uid="{C0E06389-40A1-5043-8E4E-8BF1F618B1E7}" name="БИН" dataDxfId="67" dataCellStyle="Обычный 2"/>
    <tableColumn id="6" xr3:uid="{00000000-0010-0000-0000-000006000000}" name="Тип сети" dataDxfId="66" dataCellStyle="Обычный 2"/>
    <tableColumn id="7" xr3:uid="{00000000-0010-0000-0000-000007000000}" name="Страна происхождения" dataDxfId="65" dataCellStyle="Обычный 2"/>
    <tableColumn id="8" xr3:uid="{00000000-0010-0000-0000-000008000000}" name="Франшиза" dataDxfId="64" dataCellStyle="Обычный 2"/>
    <tableColumn id="9" xr3:uid="{00000000-0010-0000-0000-000009000000}" name="Наличие доставки 2022" dataDxfId="63" dataCellStyle="Обычный 2"/>
    <tableColumn id="10" xr3:uid="{00000000-0010-0000-0000-00000A000000}" name="Наличие доставки 2024" dataDxfId="62" dataCellStyle="Обычный 2"/>
    <tableColumn id="26" xr3:uid="{5770D861-9FBF-4F4B-9DE8-E6D5342206F2}" name="Наличие доставки 2026" dataDxfId="61" dataCellStyle="Обычный 2"/>
    <tableColumn id="11" xr3:uid="{00000000-0010-0000-0000-00000B000000}" name="Общее количество на конец 2022 (собственные и франчайзинговые)" dataDxfId="60" dataCellStyle="Обычный 2"/>
    <tableColumn id="12" xr3:uid="{00000000-0010-0000-0000-00000C000000}" name="Общее количество на конец 2023 (собственные и франчайзинговые)" dataDxfId="59" dataCellStyle="Обычный 2"/>
    <tableColumn id="23" xr3:uid="{00000000-0010-0000-0000-000017000000}" name="Общее количество на 2024 (собственные и франчайзинговые)" dataDxfId="58" dataCellStyle="Обычный 2"/>
    <tableColumn id="25" xr3:uid="{77096236-8457-434D-985E-98E38C2D7DFC}" name="Общее количество на 2026 (собственные и франчайзинговые)" dataDxfId="57" dataCellStyle="Обычный 2"/>
    <tableColumn id="24" xr3:uid="{00000000-0010-0000-0000-000018000000}" name="%" dataDxfId="56"/>
    <tableColumn id="13" xr3:uid="{00000000-0010-0000-0000-00000D000000}" name="Региональная представленность 2023 (собственные и франчайзинговые)" dataDxfId="55" dataCellStyle="Обычный 2"/>
    <tableColumn id="37" xr3:uid="{FF4F3577-9A10-974B-B44C-C24C561C977A}" name="Региональная представленность 2026 (собственные и франчайзинговые)" dataDxfId="54" dataCellStyle="Обычный 2"/>
    <tableColumn id="14" xr3:uid="{00000000-0010-0000-0000-00000E000000}" name="Фактический адрес офиса" dataDxfId="53" dataCellStyle="Обычный 2"/>
    <tableColumn id="15" xr3:uid="{00000000-0010-0000-0000-00000F000000}" name="Рабочий телефон" dataDxfId="52" dataCellStyle="Обычный 2"/>
    <tableColumn id="16" xr3:uid="{00000000-0010-0000-0000-000010000000}" name="Рабочий e-mail" dataDxfId="51" dataCellStyle="Обычный 2"/>
    <tableColumn id="17" xr3:uid="{00000000-0010-0000-0000-000011000000}" name="Корпоративный сайт" dataDxfId="50" dataCellStyle="Обычный 2"/>
    <tableColumn id="18" xr3:uid="{00000000-0010-0000-0000-000012000000}" name="Страница ВКонтакте" dataDxfId="49" dataCellStyle="Обычный 2"/>
    <tableColumn id="19" xr3:uid="{00000000-0010-0000-0000-000013000000}" name="Страница Facebook*" dataDxfId="48"/>
    <tableColumn id="20" xr3:uid="{00000000-0010-0000-0000-000014000000}" name="Страница Instagram*" dataDxfId="47"/>
    <tableColumn id="21" xr3:uid="{00000000-0010-0000-0000-000015000000}" name="Генеральный директор" dataDxfId="46"/>
    <tableColumn id="22" xr3:uid="{00000000-0010-0000-0000-000016000000}" name="Президент (для ресторанных групп)" dataDxfId="45"/>
    <tableColumn id="28" xr3:uid="{8556DA73-6FF6-9442-9F67-4A063926FB01}" name="Наличие собственного ecom канала продаж (WEB; App; WebApp)" dataDxfId="44"/>
    <tableColumn id="29" xr3:uid="{F2186DA7-F0C4-4349-AEBD-6AA88445B865}" name="Омниканальная стратегия" dataDxfId="43"/>
    <tableColumn id="30" xr3:uid="{B77DEFBB-EF0F-BB4F-80D3-F81E5C89753D}" name="Работа с агрегатором/маркетплейсом" dataDxfId="42"/>
    <tableColumn id="31" xr3:uid="{F64E76DC-F7BC-B74A-A4AF-72963346E07A}" name="Wolt" dataDxfId="41"/>
    <tableColumn id="32" xr3:uid="{C5E7BB90-76C2-B843-BF15-18418D91AC90}" name="Glovo" dataDxfId="40"/>
    <tableColumn id="33" xr3:uid="{31288219-1896-704A-ACDB-484248D9D358}" name="Яндекс GO" dataDxfId="39"/>
    <tableColumn id="34" xr3:uid="{BC42E2AD-6677-6346-8068-DCECA9F6CF8F}" name="Chocofood" dataDxfId="38"/>
    <tableColumn id="36" xr3:uid="{91E7E15B-A860-9342-8D21-642D4884BB04}" name="Актуальность данных" dataDxfId="37" dataCellStyle="Обычный 2"/>
    <tableColumn id="38" xr3:uid="{CCE9A5A3-5D5D-EF48-B294-D166D074E248}" name="Дата регистрации" dataDxfId="36"/>
    <tableColumn id="39" xr3:uid="{A124A75C-6733-C244-A434-B7DD63C6D449}" name="Полное название" dataDxfId="35"/>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202C12-0CB5-3647-98A4-265ADA4D159B}" name="Sheet1__26" displayName="Sheet1__26" ref="A1:AK10" tableType="queryTable" totalsRowShown="0">
  <autoFilter ref="A1:AK10" xr:uid="{80202C12-0CB5-3647-98A4-265ADA4D159B}"/>
  <sortState xmlns:xlrd2="http://schemas.microsoft.com/office/spreadsheetml/2017/richdata2" ref="A2:AK10">
    <sortCondition descending="1" ref="AC1:AC10"/>
  </sortState>
  <tableColumns count="37">
    <tableColumn id="1" xr3:uid="{03684B51-74AB-F04F-A80C-C4B02A08AE3A}" uniqueName="1" name="БИН" queryTableFieldId="1"/>
    <tableColumn id="2" xr3:uid="{60DC0F13-18CB-8146-8E05-0930C48ED2C0}" uniqueName="2" name="Актуальность данных" queryTableFieldId="2" dataDxfId="34"/>
    <tableColumn id="3" xr3:uid="{2786F3FE-36B1-1343-90B2-31A8D83F37B0}" uniqueName="3" name="Дата регистрации" queryTableFieldId="3" dataDxfId="33"/>
    <tableColumn id="4" xr3:uid="{86EE2D8A-3766-B040-A072-268730F19A32}" uniqueName="4" name="Название" queryTableFieldId="4" dataDxfId="32"/>
    <tableColumn id="5" xr3:uid="{E3D30071-E1DB-B249-A146-AD2164C58431}" uniqueName="5" name="Резидентство" queryTableFieldId="5" dataDxfId="31"/>
    <tableColumn id="6" xr3:uid="{536B6345-3635-004A-9AA1-3EB553CBB5A8}" uniqueName="6" name="ОКЭД (Код)" queryTableFieldId="6"/>
    <tableColumn id="7" xr3:uid="{5DC1BF70-262C-E542-89C9-728164B8BD7B}" uniqueName="7" name="ОКЭД (Описание)" queryTableFieldId="7" dataDxfId="30"/>
    <tableColumn id="8" xr3:uid="{6962991D-E17F-A04A-BFB4-210C014DD1B8}" uniqueName="8" name="Режим налогообложения" queryTableFieldId="8" dataDxfId="29"/>
    <tableColumn id="9" xr3:uid="{45816E1F-B363-C843-924B-5DD53097D1A6}" uniqueName="9" name="Статус НДС" queryTableFieldId="9" dataDxfId="28"/>
    <tableColumn id="10" xr3:uid="{38A2D4EC-D594-E74C-ADE0-85D8B37A2897}" uniqueName="10" name="Налоговая задолженность (тг)" queryTableFieldId="10"/>
    <tableColumn id="11" xr3:uid="{8462D725-A678-E549-BE3E-CDCAB2530361}" uniqueName="11" name="Статус банкрота" queryTableFieldId="11" dataDxfId="27"/>
    <tableColumn id="12" xr3:uid="{307F1AD3-01D3-5B4F-8962-C11F258CAC44}" uniqueName="12" name="Бездействующее предприятие" queryTableFieldId="12" dataDxfId="26"/>
    <tableColumn id="13" xr3:uid="{6E4AE015-A69D-874E-BDDF-6B252D7728BA}" uniqueName="13" name="Ограничения по ЭСФ" queryTableFieldId="13" dataDxfId="25"/>
    <tableColumn id="14" xr3:uid="{CCCD98B8-9DA2-414A-B6BF-2F0BFB846EE6}" uniqueName="14" name="Отсутствие по юр. адресу" queryTableFieldId="14" dataDxfId="24"/>
    <tableColumn id="15" xr3:uid="{C4F20415-F18E-0B4F-A954-22F327D05372}" uniqueName="15" name="Недействительная регистрация" queryTableFieldId="15" dataDxfId="23"/>
    <tableColumn id="16" xr3:uid="{5C773565-E52C-5B41-8CFC-EE0540FBE1E8}" uniqueName="16" name="Сделки без факт. выполнения" queryTableFieldId="16" dataDxfId="22"/>
    <tableColumn id="17" xr3:uid="{C8A60041-DFD3-F647-A052-C8EBBF71BE5D}" uniqueName="17" name="Реестр судебных решений" queryTableFieldId="17" dataDxfId="21"/>
    <tableColumn id="18" xr3:uid="{EA1CB667-BF76-8249-9EA6-6BDF29B58298}" uniqueName="18" name="Налоги_2022" queryTableFieldId="18"/>
    <tableColumn id="19" xr3:uid="{1443A7DA-DB5F-DE42-87D8-1229C2F05EBC}" uniqueName="19" name="КНН_2022" queryTableFieldId="19"/>
    <tableColumn id="20" xr3:uid="{EA049F4E-0854-9243-B437-5C6D4C6EC9C3}" uniqueName="20" name="Сотрудники_2022" queryTableFieldId="20"/>
    <tableColumn id="21" xr3:uid="{7DCDB8D8-C9E6-3742-BF9B-2E891B0F3703}" uniqueName="21" name="Выручка_Расчет_2022" queryTableFieldId="21"/>
    <tableColumn id="22" xr3:uid="{24E46D84-96E9-C145-B749-8558EFEB825B}" uniqueName="22" name="Налоги_2023" queryTableFieldId="22"/>
    <tableColumn id="23" xr3:uid="{AA032255-B173-3946-BE2D-A26C5F32E8E2}" uniqueName="23" name="КНН_2023" queryTableFieldId="23"/>
    <tableColumn id="24" xr3:uid="{42590DE5-7C22-6B4A-93BE-4617B150CC65}" uniqueName="24" name="Сотрудники_2023" queryTableFieldId="24"/>
    <tableColumn id="25" xr3:uid="{CC337D81-BF09-A244-8C8B-48C31BEB1D37}" uniqueName="25" name="Выручка_Расчет_2023" queryTableFieldId="25"/>
    <tableColumn id="26" xr3:uid="{DEC8C73F-5E24-3442-A80A-E736A95790A5}" uniqueName="26" name="Налоги_2024" queryTableFieldId="26"/>
    <tableColumn id="27" xr3:uid="{356A8932-E6FF-DA44-BC57-01AD7ED6B4DC}" uniqueName="27" name="КНН_2024" queryTableFieldId="27"/>
    <tableColumn id="28" xr3:uid="{A5D67B8C-F6FA-094C-B8A1-B3E64A08292C}" uniqueName="28" name="Сотрудники_2024" queryTableFieldId="28"/>
    <tableColumn id="29" xr3:uid="{CA3CFC9E-F5FC-9241-A0E2-CBFCAE5B2928}" uniqueName="29" name="Выручка_Расчет_2024" queryTableFieldId="29"/>
    <tableColumn id="30" xr3:uid="{AD5DE3CE-6A57-4F4C-AE2D-7E7F245BF0CA}" uniqueName="30" name="Налоги_2025" queryTableFieldId="30"/>
    <tableColumn id="31" xr3:uid="{AC026BAF-C747-5341-BFE9-2D6E81B39DF2}" uniqueName="31" name="КНН_2025" queryTableFieldId="31"/>
    <tableColumn id="32" xr3:uid="{CD6CFE41-F226-A04C-ACF5-02CE3486700A}" uniqueName="32" name="Сотрудники_2025" queryTableFieldId="32"/>
    <tableColumn id="33" xr3:uid="{B8F92209-EA8A-6745-A2CA-AA0E8483C021}" uniqueName="33" name="Выручка_Расчет_2025" queryTableFieldId="33"/>
    <tableColumn id="34" xr3:uid="{126923B8-941D-3349-AE24-21786B9473D7}" uniqueName="34" name="Налоги_2026" queryTableFieldId="34"/>
    <tableColumn id="35" xr3:uid="{8B784C8C-8AC5-3D47-B9E2-1151890F4644}" uniqueName="35" name="КНН_2026" queryTableFieldId="35"/>
    <tableColumn id="36" xr3:uid="{720A5319-28F7-3940-BAEE-AE2BB0E5C70F}" uniqueName="36" name="Сотрудники_2026" queryTableFieldId="36"/>
    <tableColumn id="37" xr3:uid="{7BA4CE8A-A3CE-BF41-81B8-6A453E2A1327}" uniqueName="37" name="Выручка_Расчет_2026" queryTableFieldId="3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Таблица24" displayName="Таблица24" ref="A1:S16" totalsRowShown="0" headerRowDxfId="20" dataDxfId="19">
  <autoFilter ref="A1:S16" xr:uid="{00000000-0009-0000-0100-000003000000}"/>
  <tableColumns count="19">
    <tableColumn id="1" xr3:uid="{00000000-0010-0000-0100-000001000000}" name="Формат сети" dataDxfId="18"/>
    <tableColumn id="2" xr3:uid="{00000000-0010-0000-0100-000002000000}" name="Ресторанная группа (холдинг)" dataDxfId="17"/>
    <tableColumn id="3" xr3:uid="{00000000-0010-0000-0100-000003000000}" name="Бренд сети" dataDxfId="16"/>
    <tableColumn id="4" xr3:uid="{00000000-0010-0000-0100-000004000000}" name="Операционная компания" dataDxfId="15"/>
    <tableColumn id="5" xr3:uid="{00000000-0010-0000-0100-000005000000}" name="Франшиза 2022" dataDxfId="14"/>
    <tableColumn id="6" xr3:uid="{00000000-0010-0000-0100-000006000000}" name="Наличие доставки 2022" dataDxfId="13"/>
    <tableColumn id="18" xr3:uid="{79918CA2-89C3-6948-BDA4-E7F8F7D1B4E5}" name="Наличие доставки 2024" dataDxfId="12" dataCellStyle="Обычный 2"/>
    <tableColumn id="17" xr3:uid="{8F7A6AD0-F91C-1444-95BD-D5CD33F29871}" name="Наличие доставки 2026" dataDxfId="11" dataCellStyle="Обычный 2"/>
    <tableColumn id="7" xr3:uid="{00000000-0010-0000-0100-000007000000}" name="Общее количество на конец 2022 (собственные и франчайзинговые)" dataDxfId="10"/>
    <tableColumn id="16" xr3:uid="{00000000-0010-0000-0100-000010000000}" name="Общее количество на конец 2023 (собственные и франчайзинговые)" dataDxfId="9"/>
    <tableColumn id="21" xr3:uid="{E6CF9D6D-BB9A-664D-B62E-C5AA6948D627}" name="Общее количество на конец 2024 (собственные и франчайзинговые)" dataDxfId="8" dataCellStyle="Обычный 2"/>
    <tableColumn id="20" xr3:uid="{FF7FF655-B74D-D343-AB2A-2B4DC893A8C4}" name="Общее количество на конец 2026 (собственные и франчайзинговые)" dataDxfId="7" dataCellStyle="Обычный 2"/>
    <tableColumn id="9" xr3:uid="{00000000-0010-0000-0100-000009000000}" name="Фактический адрес офиса" dataDxfId="6"/>
    <tableColumn id="10" xr3:uid="{00000000-0010-0000-0100-00000A000000}" name="Рабочий телефон" dataDxfId="5"/>
    <tableColumn id="11" xr3:uid="{00000000-0010-0000-0100-00000B000000}" name="Рабочий e-mail" dataDxfId="4"/>
    <tableColumn id="12" xr3:uid="{00000000-0010-0000-0100-00000C000000}" name="Корпоративный сайт" dataDxfId="3"/>
    <tableColumn id="13" xr3:uid="{00000000-0010-0000-0100-00000D000000}" name="Страница ВКонтакте" dataDxfId="2"/>
    <tableColumn id="14" xr3:uid="{00000000-0010-0000-0100-00000E000000}" name="Генеральный директор" dataDxfId="1"/>
    <tableColumn id="15" xr3:uid="{00000000-0010-0000-0100-00000F000000}" name="Президент (для ресторанных групп)" dataDxfId="0"/>
  </tableColumns>
  <tableStyleInfo name="TableStyleMedium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mailto:infosupport@bahandi.kz" TargetMode="External"/><Relationship Id="rId7" Type="http://schemas.openxmlformats.org/officeDocument/2006/relationships/printerSettings" Target="../printerSettings/printerSettings1.bin"/><Relationship Id="rId2" Type="http://schemas.openxmlformats.org/officeDocument/2006/relationships/hyperlink" Target="https://www.instagram.com/coffeeboom2010" TargetMode="External"/><Relationship Id="rId1" Type="http://schemas.openxmlformats.org/officeDocument/2006/relationships/hyperlink" Target="mailto:marketingkex@gmail.com,info@kexgroup.co" TargetMode="External"/><Relationship Id="rId6" Type="http://schemas.openxmlformats.org/officeDocument/2006/relationships/hyperlink" Target="https://glovoapp.com/ru/kz/almaty/stores/espresso-day-ala?content=promoaktsii-pr" TargetMode="External"/><Relationship Id="rId5" Type="http://schemas.openxmlformats.org/officeDocument/2006/relationships/hyperlink" Target="mailto:Espressoday2023@gmail.com" TargetMode="External"/><Relationship Id="rId4" Type="http://schemas.openxmlformats.org/officeDocument/2006/relationships/hyperlink" Target="mailto:zhengbenjin8@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50" zoomScaleNormal="40" workbookViewId="0">
      <selection activeCell="B1" sqref="B1"/>
    </sheetView>
  </sheetViews>
  <sheetFormatPr baseColWidth="10" defaultColWidth="8.83203125" defaultRowHeight="1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12"/>
  <sheetViews>
    <sheetView showGridLines="0" tabSelected="1" zoomScaleNormal="100" workbookViewId="0">
      <pane xSplit="5" ySplit="1" topLeftCell="F2" activePane="bottomRight" state="frozen"/>
      <selection pane="topRight" activeCell="F1" sqref="F1"/>
      <selection pane="bottomLeft" activeCell="A2" sqref="A2"/>
      <selection pane="bottomRight" activeCell="L5" sqref="L5"/>
    </sheetView>
  </sheetViews>
  <sheetFormatPr baseColWidth="10" defaultColWidth="8.83203125" defaultRowHeight="15" x14ac:dyDescent="0.2"/>
  <cols>
    <col min="1" max="1" width="7.1640625" style="19" customWidth="1"/>
    <col min="2" max="2" width="10.33203125" style="19" customWidth="1"/>
    <col min="3" max="3" width="15.6640625" style="34" customWidth="1"/>
    <col min="4" max="4" width="22.5" style="19" customWidth="1"/>
    <col min="5" max="5" width="12.83203125" style="19" customWidth="1"/>
    <col min="6" max="6" width="15.6640625" style="19" customWidth="1"/>
    <col min="7" max="7" width="15" customWidth="1"/>
    <col min="8" max="8" width="13.33203125" bestFit="1" customWidth="1"/>
    <col min="9" max="9" width="15.6640625" style="33" customWidth="1"/>
    <col min="10" max="10" width="15.6640625" style="19" customWidth="1"/>
    <col min="11" max="12" width="23.5" style="19" customWidth="1"/>
    <col min="13" max="13" width="23.5" customWidth="1"/>
    <col min="14" max="14" width="24" style="19" customWidth="1"/>
    <col min="15" max="16" width="15.6640625" style="19" customWidth="1"/>
    <col min="17" max="17" width="15" style="19" customWidth="1"/>
    <col min="18" max="18" width="15.6640625" style="61" customWidth="1"/>
    <col min="19" max="20" width="43.6640625" style="19" customWidth="1"/>
    <col min="21" max="21" width="49.33203125" style="24" customWidth="1"/>
    <col min="22" max="22" width="51" style="19" customWidth="1"/>
    <col min="23" max="23" width="32" style="19" customWidth="1"/>
    <col min="24" max="24" width="31.83203125" style="19" customWidth="1"/>
    <col min="25" max="25" width="19" style="19" customWidth="1"/>
    <col min="26" max="26" width="16.6640625" style="19" customWidth="1"/>
    <col min="27" max="27" width="17.6640625" style="19" customWidth="1"/>
    <col min="28" max="28" width="28.5" style="19" customWidth="1"/>
    <col min="29" max="29" width="31" style="19" customWidth="1"/>
    <col min="30" max="32" width="15.6640625" style="19" customWidth="1"/>
    <col min="33" max="33" width="28" style="19" customWidth="1"/>
    <col min="34" max="34" width="32.6640625" style="19" customWidth="1"/>
    <col min="35" max="35" width="32" style="19" customWidth="1"/>
    <col min="36" max="36" width="18.5" style="19" customWidth="1"/>
    <col min="37" max="37" width="20.5" style="19" customWidth="1"/>
    <col min="38" max="38" width="19.5" style="56" customWidth="1"/>
    <col min="39" max="39" width="23.6640625" style="56" customWidth="1"/>
    <col min="40" max="40" width="62.83203125" style="19" customWidth="1"/>
    <col min="41" max="41" width="9.33203125" style="19" bestFit="1" customWidth="1"/>
    <col min="42" max="43" width="62.33203125" style="19" customWidth="1"/>
    <col min="44" max="44" width="10.5" style="19" bestFit="1" customWidth="1"/>
    <col min="45" max="45" width="8.83203125" style="19"/>
    <col min="46" max="46" width="18.5" style="19" customWidth="1"/>
    <col min="47" max="47" width="20.1640625" style="19" customWidth="1"/>
    <col min="48" max="48" width="14.5" style="19" customWidth="1"/>
    <col min="49" max="49" width="8.83203125" style="19"/>
    <col min="50" max="50" width="14" style="19" bestFit="1" customWidth="1"/>
    <col min="51" max="51" width="17.33203125" style="19" bestFit="1" customWidth="1"/>
    <col min="52" max="52" width="10.5" style="19" bestFit="1" customWidth="1"/>
    <col min="53" max="53" width="8.5" style="19" bestFit="1" customWidth="1"/>
    <col min="54" max="54" width="14" style="19" bestFit="1" customWidth="1"/>
    <col min="55" max="55" width="17.33203125" style="19" bestFit="1" customWidth="1"/>
    <col min="56" max="56" width="10.5" style="19" bestFit="1" customWidth="1"/>
    <col min="57" max="57" width="8.5" style="19" bestFit="1" customWidth="1"/>
    <col min="58" max="58" width="14" style="19" bestFit="1" customWidth="1"/>
    <col min="59" max="59" width="17.33203125" style="19" bestFit="1" customWidth="1"/>
    <col min="60" max="60" width="10.5" style="19" bestFit="1" customWidth="1"/>
    <col min="61" max="16384" width="8.83203125" style="19"/>
  </cols>
  <sheetData>
    <row r="1" spans="1:59" s="40" customFormat="1" ht="91" customHeight="1" x14ac:dyDescent="0.2">
      <c r="A1" s="35" t="s">
        <v>172</v>
      </c>
      <c r="B1" s="36" t="s">
        <v>0</v>
      </c>
      <c r="C1" s="36" t="s">
        <v>267</v>
      </c>
      <c r="D1" s="36" t="s">
        <v>3</v>
      </c>
      <c r="E1" s="36" t="s">
        <v>2</v>
      </c>
      <c r="F1" s="36" t="s">
        <v>1</v>
      </c>
      <c r="G1" s="37" t="s">
        <v>293</v>
      </c>
      <c r="H1" s="36" t="s">
        <v>138</v>
      </c>
      <c r="I1" s="36" t="s">
        <v>137</v>
      </c>
      <c r="J1" s="36" t="s">
        <v>136</v>
      </c>
      <c r="K1" s="36" t="s">
        <v>5</v>
      </c>
      <c r="L1" s="36" t="s">
        <v>211</v>
      </c>
      <c r="M1" s="36" t="s">
        <v>238</v>
      </c>
      <c r="N1" s="36" t="s">
        <v>6</v>
      </c>
      <c r="O1" s="36" t="s">
        <v>7</v>
      </c>
      <c r="P1" s="36" t="s">
        <v>208</v>
      </c>
      <c r="Q1" s="59" t="s">
        <v>222</v>
      </c>
      <c r="R1" s="38" t="s">
        <v>209</v>
      </c>
      <c r="S1" s="36" t="s">
        <v>135</v>
      </c>
      <c r="T1" s="36" t="s">
        <v>294</v>
      </c>
      <c r="U1" s="36" t="s">
        <v>8</v>
      </c>
      <c r="V1" s="36" t="s">
        <v>9</v>
      </c>
      <c r="W1" s="36" t="s">
        <v>10</v>
      </c>
      <c r="X1" s="36" t="s">
        <v>11</v>
      </c>
      <c r="Y1" s="36" t="s">
        <v>12</v>
      </c>
      <c r="Z1" s="36" t="s">
        <v>166</v>
      </c>
      <c r="AA1" s="36" t="s">
        <v>167</v>
      </c>
      <c r="AB1" s="36" t="s">
        <v>13</v>
      </c>
      <c r="AC1" s="36" t="s">
        <v>14</v>
      </c>
      <c r="AD1" s="36" t="s">
        <v>268</v>
      </c>
      <c r="AE1" s="36" t="s">
        <v>269</v>
      </c>
      <c r="AF1" s="36" t="s">
        <v>270</v>
      </c>
      <c r="AG1" s="36" t="s">
        <v>271</v>
      </c>
      <c r="AH1" s="36" t="s">
        <v>272</v>
      </c>
      <c r="AI1" s="36" t="s">
        <v>273</v>
      </c>
      <c r="AJ1" s="39" t="s">
        <v>274</v>
      </c>
      <c r="AK1" s="54" t="s">
        <v>313</v>
      </c>
      <c r="AL1" s="54" t="s">
        <v>314</v>
      </c>
      <c r="AM1" s="36" t="s">
        <v>374</v>
      </c>
      <c r="AN1" s="57" t="s">
        <v>317</v>
      </c>
      <c r="AO1" s="57" t="s">
        <v>318</v>
      </c>
      <c r="AP1" s="57" t="s">
        <v>318</v>
      </c>
      <c r="AQ1" s="57" t="s">
        <v>329</v>
      </c>
      <c r="AR1" s="58" t="s">
        <v>330</v>
      </c>
      <c r="AS1" s="58" t="s">
        <v>331</v>
      </c>
      <c r="AT1" s="58" t="s">
        <v>332</v>
      </c>
      <c r="AU1" s="58" t="s">
        <v>333</v>
      </c>
      <c r="AV1" s="58" t="s">
        <v>334</v>
      </c>
      <c r="AW1" s="58" t="s">
        <v>335</v>
      </c>
      <c r="AX1" s="58" t="s">
        <v>336</v>
      </c>
      <c r="AY1" s="58" t="s">
        <v>337</v>
      </c>
      <c r="AZ1" s="58" t="s">
        <v>338</v>
      </c>
      <c r="BA1" s="58" t="s">
        <v>339</v>
      </c>
      <c r="BB1" s="58" t="s">
        <v>340</v>
      </c>
      <c r="BC1" s="58" t="s">
        <v>341</v>
      </c>
      <c r="BD1" s="58" t="s">
        <v>342</v>
      </c>
      <c r="BE1" s="58" t="s">
        <v>343</v>
      </c>
      <c r="BF1" s="58" t="s">
        <v>344</v>
      </c>
      <c r="BG1" s="58" t="s">
        <v>345</v>
      </c>
    </row>
    <row r="2" spans="1:59" ht="40" customHeight="1" x14ac:dyDescent="0.2">
      <c r="A2" s="46">
        <v>164681</v>
      </c>
      <c r="B2" s="41" t="s">
        <v>85</v>
      </c>
      <c r="C2" s="42" t="e" vm="1">
        <v>#VALUE!</v>
      </c>
      <c r="D2" s="41" t="s">
        <v>264</v>
      </c>
      <c r="E2" s="44" t="s">
        <v>248</v>
      </c>
      <c r="F2" s="41"/>
      <c r="G2" s="47" t="s">
        <v>295</v>
      </c>
      <c r="H2" s="41" t="s">
        <v>82</v>
      </c>
      <c r="I2" s="41" t="s">
        <v>254</v>
      </c>
      <c r="J2" s="41" t="s">
        <v>30</v>
      </c>
      <c r="K2" s="41" t="s">
        <v>22</v>
      </c>
      <c r="L2" s="41" t="s">
        <v>87</v>
      </c>
      <c r="M2" s="41" t="s">
        <v>31</v>
      </c>
      <c r="N2" s="41" t="s">
        <v>22</v>
      </c>
      <c r="O2" s="41">
        <v>0</v>
      </c>
      <c r="P2" s="41">
        <v>210</v>
      </c>
      <c r="Q2" s="60">
        <v>322</v>
      </c>
      <c r="R2" s="48">
        <v>0.53333333333333344</v>
      </c>
      <c r="S2" s="41"/>
      <c r="T2" s="41" t="s">
        <v>304</v>
      </c>
      <c r="U2" s="41" t="s">
        <v>255</v>
      </c>
      <c r="V2" s="41">
        <v>77272569999</v>
      </c>
      <c r="W2" s="45" t="s">
        <v>251</v>
      </c>
      <c r="X2" s="41" t="s">
        <v>250</v>
      </c>
      <c r="Y2" s="41" t="s">
        <v>25</v>
      </c>
      <c r="Z2" s="41" t="s">
        <v>252</v>
      </c>
      <c r="AA2" s="44" t="s">
        <v>253</v>
      </c>
      <c r="AB2" s="41" t="s">
        <v>256</v>
      </c>
      <c r="AC2" s="41"/>
      <c r="AD2" s="41" t="s">
        <v>84</v>
      </c>
      <c r="AE2" s="41" t="s">
        <v>375</v>
      </c>
      <c r="AF2" s="41" t="s">
        <v>210</v>
      </c>
      <c r="AG2" s="41" t="s">
        <v>283</v>
      </c>
      <c r="AH2" s="41" t="s">
        <v>292</v>
      </c>
      <c r="AI2" s="41" t="s">
        <v>288</v>
      </c>
      <c r="AJ2" s="49" t="s">
        <v>210</v>
      </c>
      <c r="AK2" s="55">
        <v>46202</v>
      </c>
      <c r="AL2" s="55">
        <v>45575</v>
      </c>
      <c r="AM2" s="53" t="s">
        <v>354</v>
      </c>
      <c r="AN2" s="53" t="e">
        <f>VLOOKUP(VALUE($G2),'Данные КГД МФ РК'!$A:$AK,6,0)</f>
        <v>#N/A</v>
      </c>
      <c r="AO2" s="53" t="e">
        <f>VLOOKUP(VALUE($G2),'Данные КГД МФ РК'!$A:$AK,7,0)</f>
        <v>#N/A</v>
      </c>
      <c r="AP2" s="53" t="e">
        <f>VLOOKUP(VALUE($G2),'Данные КГД МФ РК'!$A:$AK,7,0)</f>
        <v>#N/A</v>
      </c>
      <c r="AQ2" s="53" t="e">
        <f>VLOOKUP(VALUE($G2),'Данные КГД МФ РК'!$A:$AK,18,0)</f>
        <v>#N/A</v>
      </c>
      <c r="AR2" s="41" t="e">
        <f>VLOOKUP(VALUE($G2),'Данные КГД МФ РК'!$A:$AK,19,0)</f>
        <v>#N/A</v>
      </c>
      <c r="AS2" s="41" t="e">
        <f>VLOOKUP(VALUE($G2),'Данные КГД МФ РК'!$A:$AK,20,0)</f>
        <v>#N/A</v>
      </c>
      <c r="AT2" s="41" t="e">
        <f>VLOOKUP(VALUE($G2),'Данные КГД МФ РК'!$A:$AK,21,0)</f>
        <v>#N/A</v>
      </c>
      <c r="AU2" s="41" t="e">
        <f>VLOOKUP(VALUE($G2),'Данные КГД МФ РК'!$A:$AK,22,0)</f>
        <v>#N/A</v>
      </c>
      <c r="AV2" s="41" t="e">
        <f>VLOOKUP(VALUE($G2),'Данные КГД МФ РК'!$A:$AK,23,0)</f>
        <v>#N/A</v>
      </c>
      <c r="AW2" s="41" t="e">
        <f>VLOOKUP(VALUE($G2),'Данные КГД МФ РК'!$A:$AK,24,0)</f>
        <v>#N/A</v>
      </c>
      <c r="AX2" s="41" t="e">
        <f>VLOOKUP(VALUE($G2),'Данные КГД МФ РК'!$A:$AK,25,0)</f>
        <v>#N/A</v>
      </c>
      <c r="AY2" s="41" t="e">
        <f>VLOOKUP(VALUE($G2),'Данные КГД МФ РК'!$A:$AK,26,0)</f>
        <v>#N/A</v>
      </c>
      <c r="AZ2" s="41" t="e">
        <f>VLOOKUP(VALUE($G2),'Данные КГД МФ РК'!$A:$AK,27,0)</f>
        <v>#N/A</v>
      </c>
      <c r="BA2" s="41" t="e">
        <f>VLOOKUP(VALUE($G2),'Данные КГД МФ РК'!$A:$AK,28,0)</f>
        <v>#N/A</v>
      </c>
      <c r="BB2" s="41" t="e">
        <f>VLOOKUP(VALUE($G2),'Данные КГД МФ РК'!$A:$AK,29,0)</f>
        <v>#N/A</v>
      </c>
      <c r="BC2" s="41" t="e">
        <f>VLOOKUP(VALUE($G2),'Данные КГД МФ РК'!$A:$AK,30,0)</f>
        <v>#N/A</v>
      </c>
      <c r="BD2" s="41" t="e">
        <f>VLOOKUP(VALUE($G2),'Данные КГД МФ РК'!$A:$AK,31,0)</f>
        <v>#N/A</v>
      </c>
      <c r="BE2" s="41" t="e">
        <f>VLOOKUP(VALUE($G2),'Данные КГД МФ РК'!$A:$AK,32,0)</f>
        <v>#N/A</v>
      </c>
      <c r="BF2" s="41" t="e">
        <f>VLOOKUP(VALUE($G2),'Данные КГД МФ РК'!$A:$AK,33,0)</f>
        <v>#N/A</v>
      </c>
      <c r="BG2" s="41" t="e">
        <f>VLOOKUP(VALUE($G2),'Данные КГД МФ РК'!$A:$AK,34,0)</f>
        <v>#N/A</v>
      </c>
    </row>
    <row r="3" spans="1:59" s="70" customFormat="1" ht="40" customHeight="1" x14ac:dyDescent="0.2">
      <c r="A3" s="62">
        <v>141059</v>
      </c>
      <c r="B3" s="63" t="s">
        <v>27</v>
      </c>
      <c r="C3" s="64" t="e" vm="2">
        <v>#VALUE!</v>
      </c>
      <c r="D3" s="63" t="s">
        <v>247</v>
      </c>
      <c r="E3" s="63" t="s">
        <v>125</v>
      </c>
      <c r="F3" s="63"/>
      <c r="G3" s="65" t="s">
        <v>296</v>
      </c>
      <c r="H3" s="63" t="s">
        <v>82</v>
      </c>
      <c r="I3" s="63" t="s">
        <v>21</v>
      </c>
      <c r="J3" s="63" t="s">
        <v>30</v>
      </c>
      <c r="K3" s="63" t="s">
        <v>87</v>
      </c>
      <c r="L3" s="63" t="s">
        <v>87</v>
      </c>
      <c r="M3" s="63" t="s">
        <v>31</v>
      </c>
      <c r="N3" s="63">
        <v>64</v>
      </c>
      <c r="O3" s="63">
        <v>107</v>
      </c>
      <c r="P3" s="63">
        <v>218</v>
      </c>
      <c r="Q3" s="66">
        <v>232</v>
      </c>
      <c r="R3" s="48">
        <v>6.4220183486238591E-2</v>
      </c>
      <c r="S3" s="63" t="s">
        <v>124</v>
      </c>
      <c r="T3" s="63" t="s">
        <v>305</v>
      </c>
      <c r="U3" s="63" t="s">
        <v>123</v>
      </c>
      <c r="V3" s="63" t="s">
        <v>245</v>
      </c>
      <c r="W3" s="63" t="s">
        <v>122</v>
      </c>
      <c r="X3" s="63" t="s">
        <v>121</v>
      </c>
      <c r="Y3" s="63" t="s">
        <v>25</v>
      </c>
      <c r="Z3" s="63" t="s">
        <v>25</v>
      </c>
      <c r="AA3" s="63" t="s">
        <v>120</v>
      </c>
      <c r="AB3" s="63" t="s">
        <v>246</v>
      </c>
      <c r="AC3" s="63"/>
      <c r="AD3" s="63" t="s">
        <v>84</v>
      </c>
      <c r="AE3" s="63" t="s">
        <v>375</v>
      </c>
      <c r="AF3" s="63" t="s">
        <v>210</v>
      </c>
      <c r="AG3" s="63" t="s">
        <v>284</v>
      </c>
      <c r="AH3" s="63" t="s">
        <v>290</v>
      </c>
      <c r="AI3" s="63" t="s">
        <v>289</v>
      </c>
      <c r="AJ3" s="67"/>
      <c r="AK3" s="68">
        <v>46202</v>
      </c>
      <c r="AL3" s="68">
        <v>44816</v>
      </c>
      <c r="AM3" s="69" t="s">
        <v>355</v>
      </c>
      <c r="AN3" s="69" t="e">
        <f>VLOOKUP(VALUE($G3),'Данные КГД МФ РК'!$A:$AK,6,0)</f>
        <v>#N/A</v>
      </c>
      <c r="AO3" s="69" t="e">
        <f>VLOOKUP(VALUE($G3),'Данные КГД МФ РК'!$A:$AK,7,0)</f>
        <v>#N/A</v>
      </c>
      <c r="AP3" s="69" t="e">
        <f>VLOOKUP(VALUE($G3),'Данные КГД МФ РК'!$A:$AK,7,0)</f>
        <v>#N/A</v>
      </c>
      <c r="AQ3" s="69" t="e">
        <f>VLOOKUP(VALUE($G3),'Данные КГД МФ РК'!$A:$AK,18,0)</f>
        <v>#N/A</v>
      </c>
      <c r="AR3" s="63" t="e">
        <f>VLOOKUP(VALUE($G3),'Данные КГД МФ РК'!$A:$AK,19,0)</f>
        <v>#N/A</v>
      </c>
      <c r="AS3" s="63" t="e">
        <f>VLOOKUP(VALUE($G3),'Данные КГД МФ РК'!$A:$AK,20,0)</f>
        <v>#N/A</v>
      </c>
      <c r="AT3" s="63" t="e">
        <f>VLOOKUP(VALUE($G3),'Данные КГД МФ РК'!$A:$AK,21,0)</f>
        <v>#N/A</v>
      </c>
      <c r="AU3" s="63" t="e">
        <f>VLOOKUP(VALUE($G3),'Данные КГД МФ РК'!$A:$AK,22,0)</f>
        <v>#N/A</v>
      </c>
      <c r="AV3" s="63" t="e">
        <f>VLOOKUP(VALUE($G3),'Данные КГД МФ РК'!$A:$AK,23,0)</f>
        <v>#N/A</v>
      </c>
      <c r="AW3" s="63" t="e">
        <f>VLOOKUP(VALUE($G3),'Данные КГД МФ РК'!$A:$AK,24,0)</f>
        <v>#N/A</v>
      </c>
      <c r="AX3" s="63" t="e">
        <f>VLOOKUP(VALUE($G3),'Данные КГД МФ РК'!$A:$AK,25,0)</f>
        <v>#N/A</v>
      </c>
      <c r="AY3" s="63" t="e">
        <f>VLOOKUP(VALUE($G3),'Данные КГД МФ РК'!$A:$AK,26,0)</f>
        <v>#N/A</v>
      </c>
      <c r="AZ3" s="63" t="e">
        <f>VLOOKUP(VALUE($G3),'Данные КГД МФ РК'!$A:$AK,27,0)</f>
        <v>#N/A</v>
      </c>
      <c r="BA3" s="63" t="e">
        <f>VLOOKUP(VALUE($G3),'Данные КГД МФ РК'!$A:$AK,28,0)</f>
        <v>#N/A</v>
      </c>
      <c r="BB3" s="63" t="e">
        <f>VLOOKUP(VALUE($G3),'Данные КГД МФ РК'!$A:$AK,29,0)</f>
        <v>#N/A</v>
      </c>
      <c r="BC3" s="63" t="e">
        <f>VLOOKUP(VALUE($G3),'Данные КГД МФ РК'!$A:$AK,30,0)</f>
        <v>#N/A</v>
      </c>
      <c r="BD3" s="63" t="e">
        <f>VLOOKUP(VALUE($G3),'Данные КГД МФ РК'!$A:$AK,31,0)</f>
        <v>#N/A</v>
      </c>
      <c r="BE3" s="63" t="e">
        <f>VLOOKUP(VALUE($G3),'Данные КГД МФ РК'!$A:$AK,32,0)</f>
        <v>#N/A</v>
      </c>
      <c r="BF3" s="63" t="e">
        <f>VLOOKUP(VALUE($G3),'Данные КГД МФ РК'!$A:$AK,33,0)</f>
        <v>#N/A</v>
      </c>
      <c r="BG3" s="63" t="e">
        <f>VLOOKUP(VALUE($G3),'Данные КГД МФ РК'!$A:$AK,34,0)</f>
        <v>#N/A</v>
      </c>
    </row>
    <row r="4" spans="1:59" ht="40" customHeight="1" x14ac:dyDescent="0.2">
      <c r="A4" s="46">
        <v>141062</v>
      </c>
      <c r="B4" s="41" t="s">
        <v>15</v>
      </c>
      <c r="C4" s="43" t="e" vm="3">
        <v>#VALUE!</v>
      </c>
      <c r="D4" s="41" t="s">
        <v>223</v>
      </c>
      <c r="E4" s="41" t="s">
        <v>95</v>
      </c>
      <c r="F4" s="41" t="s">
        <v>96</v>
      </c>
      <c r="G4" s="47" t="s">
        <v>297</v>
      </c>
      <c r="H4" s="41" t="s">
        <v>82</v>
      </c>
      <c r="I4" s="41" t="s">
        <v>81</v>
      </c>
      <c r="J4" s="41" t="s">
        <v>30</v>
      </c>
      <c r="K4" s="41" t="s">
        <v>80</v>
      </c>
      <c r="L4" s="41" t="s">
        <v>20</v>
      </c>
      <c r="M4" s="41" t="s">
        <v>20</v>
      </c>
      <c r="N4" s="41">
        <v>59</v>
      </c>
      <c r="O4" s="41">
        <v>80</v>
      </c>
      <c r="P4" s="41">
        <v>95</v>
      </c>
      <c r="Q4" s="60">
        <v>131</v>
      </c>
      <c r="R4" s="48">
        <v>0.3789473684210527</v>
      </c>
      <c r="S4" s="41" t="s">
        <v>94</v>
      </c>
      <c r="T4" s="41" t="s">
        <v>306</v>
      </c>
      <c r="U4" s="41" t="s">
        <v>224</v>
      </c>
      <c r="V4" s="41">
        <v>77719444004</v>
      </c>
      <c r="W4" s="41" t="s">
        <v>93</v>
      </c>
      <c r="X4" s="41" t="s">
        <v>92</v>
      </c>
      <c r="Y4" s="41" t="s">
        <v>91</v>
      </c>
      <c r="Z4" s="41" t="s">
        <v>90</v>
      </c>
      <c r="AA4" s="41" t="s">
        <v>89</v>
      </c>
      <c r="AB4" s="41" t="s">
        <v>225</v>
      </c>
      <c r="AC4" s="41" t="s">
        <v>165</v>
      </c>
      <c r="AD4" s="41" t="s">
        <v>276</v>
      </c>
      <c r="AE4" s="41" t="s">
        <v>376</v>
      </c>
      <c r="AF4" s="41" t="s">
        <v>210</v>
      </c>
      <c r="AG4" s="41"/>
      <c r="AH4" s="41" t="s">
        <v>280</v>
      </c>
      <c r="AI4" s="41"/>
      <c r="AJ4" s="49"/>
      <c r="AK4" s="55">
        <v>46202</v>
      </c>
      <c r="AL4" s="55">
        <v>42798</v>
      </c>
      <c r="AM4" s="53" t="s">
        <v>357</v>
      </c>
      <c r="AN4" s="53" t="e">
        <f>VLOOKUP(VALUE($G4),'Данные КГД МФ РК'!$A:$AK,6,0)</f>
        <v>#N/A</v>
      </c>
      <c r="AO4" s="53" t="e">
        <f>VLOOKUP(VALUE($G4),'Данные КГД МФ РК'!$A:$AK,7,0)</f>
        <v>#N/A</v>
      </c>
      <c r="AP4" s="53" t="e">
        <f>VLOOKUP(VALUE($G4),'Данные КГД МФ РК'!$A:$AK,7,0)</f>
        <v>#N/A</v>
      </c>
      <c r="AQ4" s="53" t="e">
        <f>VLOOKUP(VALUE($G4),'Данные КГД МФ РК'!$A:$AK,18,0)</f>
        <v>#N/A</v>
      </c>
      <c r="AR4" s="41" t="e">
        <f>VLOOKUP(VALUE($G4),'Данные КГД МФ РК'!$A:$AK,19,0)</f>
        <v>#N/A</v>
      </c>
      <c r="AS4" s="41" t="e">
        <f>VLOOKUP(VALUE($G4),'Данные КГД МФ РК'!$A:$AK,20,0)</f>
        <v>#N/A</v>
      </c>
      <c r="AT4" s="41" t="e">
        <f>VLOOKUP(VALUE($G4),'Данные КГД МФ РК'!$A:$AK,21,0)</f>
        <v>#N/A</v>
      </c>
      <c r="AU4" s="41" t="e">
        <f>VLOOKUP(VALUE($G4),'Данные КГД МФ РК'!$A:$AK,22,0)</f>
        <v>#N/A</v>
      </c>
      <c r="AV4" s="41" t="e">
        <f>VLOOKUP(VALUE($G4),'Данные КГД МФ РК'!$A:$AK,23,0)</f>
        <v>#N/A</v>
      </c>
      <c r="AW4" s="41" t="e">
        <f>VLOOKUP(VALUE($G4),'Данные КГД МФ РК'!$A:$AK,24,0)</f>
        <v>#N/A</v>
      </c>
      <c r="AX4" s="41" t="e">
        <f>VLOOKUP(VALUE($G4),'Данные КГД МФ РК'!$A:$AK,25,0)</f>
        <v>#N/A</v>
      </c>
      <c r="AY4" s="41" t="e">
        <f>VLOOKUP(VALUE($G4),'Данные КГД МФ РК'!$A:$AK,26,0)</f>
        <v>#N/A</v>
      </c>
      <c r="AZ4" s="41" t="e">
        <f>VLOOKUP(VALUE($G4),'Данные КГД МФ РК'!$A:$AK,27,0)</f>
        <v>#N/A</v>
      </c>
      <c r="BA4" s="41" t="e">
        <f>VLOOKUP(VALUE($G4),'Данные КГД МФ РК'!$A:$AK,28,0)</f>
        <v>#N/A</v>
      </c>
      <c r="BB4" s="41" t="e">
        <f>VLOOKUP(VALUE($G4),'Данные КГД МФ РК'!$A:$AK,29,0)</f>
        <v>#N/A</v>
      </c>
      <c r="BC4" s="41" t="e">
        <f>VLOOKUP(VALUE($G4),'Данные КГД МФ РК'!$A:$AK,30,0)</f>
        <v>#N/A</v>
      </c>
      <c r="BD4" s="41" t="e">
        <f>VLOOKUP(VALUE($G4),'Данные КГД МФ РК'!$A:$AK,31,0)</f>
        <v>#N/A</v>
      </c>
      <c r="BE4" s="41" t="e">
        <f>VLOOKUP(VALUE($G4),'Данные КГД МФ РК'!$A:$AK,32,0)</f>
        <v>#N/A</v>
      </c>
      <c r="BF4" s="41" t="e">
        <f>VLOOKUP(VALUE($G4),'Данные КГД МФ РК'!$A:$AK,33,0)</f>
        <v>#N/A</v>
      </c>
      <c r="BG4" s="41" t="e">
        <f>VLOOKUP(VALUE($G4),'Данные КГД МФ РК'!$A:$AK,34,0)</f>
        <v>#N/A</v>
      </c>
    </row>
    <row r="5" spans="1:59" ht="40" customHeight="1" x14ac:dyDescent="0.2">
      <c r="A5" s="46">
        <v>141064</v>
      </c>
      <c r="B5" s="41" t="s">
        <v>86</v>
      </c>
      <c r="C5" s="43" t="e" vm="4">
        <v>#VALUE!</v>
      </c>
      <c r="D5" s="41" t="s">
        <v>217</v>
      </c>
      <c r="E5" s="41" t="s">
        <v>132</v>
      </c>
      <c r="F5" s="41"/>
      <c r="G5" s="47" t="s">
        <v>298</v>
      </c>
      <c r="H5" s="41" t="s">
        <v>82</v>
      </c>
      <c r="I5" s="41" t="s">
        <v>21</v>
      </c>
      <c r="J5" s="41" t="s">
        <v>30</v>
      </c>
      <c r="K5" s="41" t="s">
        <v>20</v>
      </c>
      <c r="L5" s="41" t="s">
        <v>20</v>
      </c>
      <c r="M5" s="41" t="s">
        <v>20</v>
      </c>
      <c r="N5" s="41">
        <v>57</v>
      </c>
      <c r="O5" s="41">
        <v>89</v>
      </c>
      <c r="P5" s="41">
        <v>106</v>
      </c>
      <c r="Q5" s="60">
        <v>129</v>
      </c>
      <c r="R5" s="48">
        <v>0.21698113207547176</v>
      </c>
      <c r="S5" s="41" t="s">
        <v>131</v>
      </c>
      <c r="T5" s="41" t="s">
        <v>307</v>
      </c>
      <c r="U5" s="41" t="s">
        <v>219</v>
      </c>
      <c r="V5" s="41" t="s">
        <v>130</v>
      </c>
      <c r="W5" s="41" t="s">
        <v>129</v>
      </c>
      <c r="X5" s="41" t="s">
        <v>128</v>
      </c>
      <c r="Y5" s="41" t="s">
        <v>25</v>
      </c>
      <c r="Z5" s="41" t="s">
        <v>127</v>
      </c>
      <c r="AA5" s="45" t="s">
        <v>221</v>
      </c>
      <c r="AB5" s="41" t="s">
        <v>220</v>
      </c>
      <c r="AC5" s="41"/>
      <c r="AD5" s="41" t="s">
        <v>275</v>
      </c>
      <c r="AE5" s="41" t="s">
        <v>376</v>
      </c>
      <c r="AF5" s="41" t="s">
        <v>210</v>
      </c>
      <c r="AG5" s="41" t="s">
        <v>286</v>
      </c>
      <c r="AH5" s="41"/>
      <c r="AI5" s="41"/>
      <c r="AJ5" s="49"/>
      <c r="AK5" s="55">
        <v>46202</v>
      </c>
      <c r="AL5" s="55">
        <v>42853</v>
      </c>
      <c r="AM5" s="53" t="s">
        <v>358</v>
      </c>
      <c r="AN5" s="53" t="e">
        <f>VLOOKUP(VALUE($G5),'Данные КГД МФ РК'!$A:$AK,6,0)</f>
        <v>#N/A</v>
      </c>
      <c r="AO5" s="53" t="e">
        <f>VLOOKUP(VALUE($G5),'Данные КГД МФ РК'!$A:$AK,7,0)</f>
        <v>#N/A</v>
      </c>
      <c r="AP5" s="53" t="e">
        <f>VLOOKUP(VALUE($G5),'Данные КГД МФ РК'!$A:$AK,7,0)</f>
        <v>#N/A</v>
      </c>
      <c r="AQ5" s="53" t="e">
        <f>VLOOKUP(VALUE($G5),'Данные КГД МФ РК'!$A:$AK,18,0)</f>
        <v>#N/A</v>
      </c>
      <c r="AR5" s="41" t="e">
        <f>VLOOKUP(VALUE($G5),'Данные КГД МФ РК'!$A:$AK,19,0)</f>
        <v>#N/A</v>
      </c>
      <c r="AS5" s="41" t="e">
        <f>VLOOKUP(VALUE($G5),'Данные КГД МФ РК'!$A:$AK,20,0)</f>
        <v>#N/A</v>
      </c>
      <c r="AT5" s="41" t="e">
        <f>VLOOKUP(VALUE($G5),'Данные КГД МФ РК'!$A:$AK,21,0)</f>
        <v>#N/A</v>
      </c>
      <c r="AU5" s="41" t="e">
        <f>VLOOKUP(VALUE($G5),'Данные КГД МФ РК'!$A:$AK,22,0)</f>
        <v>#N/A</v>
      </c>
      <c r="AV5" s="41" t="e">
        <f>VLOOKUP(VALUE($G5),'Данные КГД МФ РК'!$A:$AK,23,0)</f>
        <v>#N/A</v>
      </c>
      <c r="AW5" s="41" t="e">
        <f>VLOOKUP(VALUE($G5),'Данные КГД МФ РК'!$A:$AK,24,0)</f>
        <v>#N/A</v>
      </c>
      <c r="AX5" s="41" t="e">
        <f>VLOOKUP(VALUE($G5),'Данные КГД МФ РК'!$A:$AK,25,0)</f>
        <v>#N/A</v>
      </c>
      <c r="AY5" s="41" t="e">
        <f>VLOOKUP(VALUE($G5),'Данные КГД МФ РК'!$A:$AK,26,0)</f>
        <v>#N/A</v>
      </c>
      <c r="AZ5" s="41" t="e">
        <f>VLOOKUP(VALUE($G5),'Данные КГД МФ РК'!$A:$AK,27,0)</f>
        <v>#N/A</v>
      </c>
      <c r="BA5" s="41" t="e">
        <f>VLOOKUP(VALUE($G5),'Данные КГД МФ РК'!$A:$AK,28,0)</f>
        <v>#N/A</v>
      </c>
      <c r="BB5" s="41" t="e">
        <f>VLOOKUP(VALUE($G5),'Данные КГД МФ РК'!$A:$AK,29,0)</f>
        <v>#N/A</v>
      </c>
      <c r="BC5" s="41" t="e">
        <f>VLOOKUP(VALUE($G5),'Данные КГД МФ РК'!$A:$AK,30,0)</f>
        <v>#N/A</v>
      </c>
      <c r="BD5" s="41" t="e">
        <f>VLOOKUP(VALUE($G5),'Данные КГД МФ РК'!$A:$AK,31,0)</f>
        <v>#N/A</v>
      </c>
      <c r="BE5" s="41" t="e">
        <f>VLOOKUP(VALUE($G5),'Данные КГД МФ РК'!$A:$AK,32,0)</f>
        <v>#N/A</v>
      </c>
      <c r="BF5" s="41" t="e">
        <f>VLOOKUP(VALUE($G5),'Данные КГД МФ РК'!$A:$AK,33,0)</f>
        <v>#N/A</v>
      </c>
      <c r="BG5" s="41" t="e">
        <f>VLOOKUP(VALUE($G5),'Данные КГД МФ РК'!$A:$AK,34,0)</f>
        <v>#N/A</v>
      </c>
    </row>
    <row r="6" spans="1:59" ht="40" customHeight="1" x14ac:dyDescent="0.2">
      <c r="A6" s="46">
        <v>155956</v>
      </c>
      <c r="B6" s="41" t="s">
        <v>86</v>
      </c>
      <c r="C6" s="43" t="e" vm="5">
        <v>#VALUE!</v>
      </c>
      <c r="D6" s="41" t="s">
        <v>263</v>
      </c>
      <c r="E6" s="44" t="s">
        <v>249</v>
      </c>
      <c r="F6" s="41"/>
      <c r="G6" s="47" t="s">
        <v>299</v>
      </c>
      <c r="H6" s="41" t="s">
        <v>88</v>
      </c>
      <c r="I6" s="41" t="s">
        <v>21</v>
      </c>
      <c r="J6" s="41" t="s">
        <v>84</v>
      </c>
      <c r="K6" s="41" t="s">
        <v>22</v>
      </c>
      <c r="L6" s="41" t="s">
        <v>87</v>
      </c>
      <c r="M6" s="41" t="s">
        <v>31</v>
      </c>
      <c r="N6" s="41" t="s">
        <v>22</v>
      </c>
      <c r="O6" s="41">
        <v>68</v>
      </c>
      <c r="P6" s="41">
        <v>102</v>
      </c>
      <c r="Q6" s="60">
        <v>112</v>
      </c>
      <c r="R6" s="48">
        <v>9.8039215686274606E-2</v>
      </c>
      <c r="S6" s="41"/>
      <c r="T6" s="41" t="s">
        <v>308</v>
      </c>
      <c r="U6" s="41" t="s">
        <v>262</v>
      </c>
      <c r="V6" s="41" t="s">
        <v>259</v>
      </c>
      <c r="W6" s="45" t="s">
        <v>257</v>
      </c>
      <c r="X6" s="41" t="s">
        <v>258</v>
      </c>
      <c r="Y6" s="41" t="s">
        <v>25</v>
      </c>
      <c r="Z6" s="41" t="s">
        <v>25</v>
      </c>
      <c r="AA6" s="44" t="s">
        <v>260</v>
      </c>
      <c r="AB6" s="41" t="s">
        <v>261</v>
      </c>
      <c r="AC6" s="41"/>
      <c r="AD6" s="41" t="s">
        <v>84</v>
      </c>
      <c r="AE6" s="41" t="s">
        <v>375</v>
      </c>
      <c r="AF6" s="41" t="s">
        <v>210</v>
      </c>
      <c r="AG6" s="41" t="s">
        <v>287</v>
      </c>
      <c r="AH6" s="50" t="s">
        <v>291</v>
      </c>
      <c r="AI6" s="41"/>
      <c r="AJ6" s="49" t="s">
        <v>210</v>
      </c>
      <c r="AK6" s="55">
        <v>46202</v>
      </c>
      <c r="AL6" s="55">
        <v>45053</v>
      </c>
      <c r="AM6" s="53" t="s">
        <v>359</v>
      </c>
      <c r="AN6" s="53" t="e">
        <f>VLOOKUP(VALUE($G6),'Данные КГД МФ РК'!$A:$AK,6,0)</f>
        <v>#N/A</v>
      </c>
      <c r="AO6" s="53" t="e">
        <f>VLOOKUP(VALUE($G6),'Данные КГД МФ РК'!$A:$AK,7,0)</f>
        <v>#N/A</v>
      </c>
      <c r="AP6" s="53" t="e">
        <f>VLOOKUP(VALUE($G6),'Данные КГД МФ РК'!$A:$AK,7,0)</f>
        <v>#N/A</v>
      </c>
      <c r="AQ6" s="53" t="e">
        <f>VLOOKUP(VALUE($G6),'Данные КГД МФ РК'!$A:$AK,18,0)</f>
        <v>#N/A</v>
      </c>
      <c r="AR6" s="41" t="e">
        <f>VLOOKUP(VALUE($G6),'Данные КГД МФ РК'!$A:$AK,19,0)</f>
        <v>#N/A</v>
      </c>
      <c r="AS6" s="41" t="e">
        <f>VLOOKUP(VALUE($G6),'Данные КГД МФ РК'!$A:$AK,20,0)</f>
        <v>#N/A</v>
      </c>
      <c r="AT6" s="41" t="e">
        <f>VLOOKUP(VALUE($G6),'Данные КГД МФ РК'!$A:$AK,21,0)</f>
        <v>#N/A</v>
      </c>
      <c r="AU6" s="41" t="e">
        <f>VLOOKUP(VALUE($G6),'Данные КГД МФ РК'!$A:$AK,22,0)</f>
        <v>#N/A</v>
      </c>
      <c r="AV6" s="41" t="e">
        <f>VLOOKUP(VALUE($G6),'Данные КГД МФ РК'!$A:$AK,23,0)</f>
        <v>#N/A</v>
      </c>
      <c r="AW6" s="41" t="e">
        <f>VLOOKUP(VALUE($G6),'Данные КГД МФ РК'!$A:$AK,24,0)</f>
        <v>#N/A</v>
      </c>
      <c r="AX6" s="41" t="e">
        <f>VLOOKUP(VALUE($G6),'Данные КГД МФ РК'!$A:$AK,25,0)</f>
        <v>#N/A</v>
      </c>
      <c r="AY6" s="41" t="e">
        <f>VLOOKUP(VALUE($G6),'Данные КГД МФ РК'!$A:$AK,26,0)</f>
        <v>#N/A</v>
      </c>
      <c r="AZ6" s="41" t="e">
        <f>VLOOKUP(VALUE($G6),'Данные КГД МФ РК'!$A:$AK,27,0)</f>
        <v>#N/A</v>
      </c>
      <c r="BA6" s="41" t="e">
        <f>VLOOKUP(VALUE($G6),'Данные КГД МФ РК'!$A:$AK,28,0)</f>
        <v>#N/A</v>
      </c>
      <c r="BB6" s="41" t="e">
        <f>VLOOKUP(VALUE($G6),'Данные КГД МФ РК'!$A:$AK,29,0)</f>
        <v>#N/A</v>
      </c>
      <c r="BC6" s="41" t="e">
        <f>VLOOKUP(VALUE($G6),'Данные КГД МФ РК'!$A:$AK,30,0)</f>
        <v>#N/A</v>
      </c>
      <c r="BD6" s="41" t="e">
        <f>VLOOKUP(VALUE($G6),'Данные КГД МФ РК'!$A:$AK,31,0)</f>
        <v>#N/A</v>
      </c>
      <c r="BE6" s="41" t="e">
        <f>VLOOKUP(VALUE($G6),'Данные КГД МФ РК'!$A:$AK,32,0)</f>
        <v>#N/A</v>
      </c>
      <c r="BF6" s="41" t="e">
        <f>VLOOKUP(VALUE($G6),'Данные КГД МФ РК'!$A:$AK,33,0)</f>
        <v>#N/A</v>
      </c>
      <c r="BG6" s="41" t="e">
        <f>VLOOKUP(VALUE($G6),'Данные КГД МФ РК'!$A:$AK,34,0)</f>
        <v>#N/A</v>
      </c>
    </row>
    <row r="7" spans="1:59" ht="40" customHeight="1" x14ac:dyDescent="0.2">
      <c r="A7" s="46">
        <v>141069</v>
      </c>
      <c r="B7" s="41" t="s">
        <v>27</v>
      </c>
      <c r="C7" s="42" t="e" vm="6">
        <v>#VALUE!</v>
      </c>
      <c r="D7" s="41" t="s">
        <v>101</v>
      </c>
      <c r="E7" s="41" t="s">
        <v>102</v>
      </c>
      <c r="F7" s="41"/>
      <c r="G7" s="47" t="s">
        <v>300</v>
      </c>
      <c r="H7" s="41" t="s">
        <v>82</v>
      </c>
      <c r="I7" s="41" t="s">
        <v>21</v>
      </c>
      <c r="J7" s="41" t="s">
        <v>30</v>
      </c>
      <c r="K7" s="41" t="s">
        <v>87</v>
      </c>
      <c r="L7" s="41" t="s">
        <v>87</v>
      </c>
      <c r="M7" s="41" t="s">
        <v>87</v>
      </c>
      <c r="N7" s="41">
        <v>40</v>
      </c>
      <c r="O7" s="41">
        <v>33</v>
      </c>
      <c r="P7" s="41">
        <v>83</v>
      </c>
      <c r="Q7" s="60">
        <v>110</v>
      </c>
      <c r="R7" s="48">
        <v>0.32530120481927716</v>
      </c>
      <c r="S7" s="41" t="s">
        <v>100</v>
      </c>
      <c r="T7" s="41" t="s">
        <v>309</v>
      </c>
      <c r="U7" s="41" t="s">
        <v>227</v>
      </c>
      <c r="V7" s="51" t="s">
        <v>228</v>
      </c>
      <c r="W7" s="41" t="s">
        <v>22</v>
      </c>
      <c r="X7" s="41" t="s">
        <v>99</v>
      </c>
      <c r="Y7" s="41" t="s">
        <v>25</v>
      </c>
      <c r="Z7" s="41" t="s">
        <v>98</v>
      </c>
      <c r="AA7" s="41" t="s">
        <v>97</v>
      </c>
      <c r="AB7" s="41" t="s">
        <v>159</v>
      </c>
      <c r="AC7" s="41"/>
      <c r="AD7" s="41" t="s">
        <v>84</v>
      </c>
      <c r="AE7" s="41" t="s">
        <v>375</v>
      </c>
      <c r="AF7" s="41" t="s">
        <v>210</v>
      </c>
      <c r="AG7" s="41" t="s">
        <v>285</v>
      </c>
      <c r="AH7" s="41"/>
      <c r="AI7" s="41"/>
      <c r="AJ7" s="49"/>
      <c r="AK7" s="55">
        <v>46202</v>
      </c>
      <c r="AL7" s="55">
        <v>43733</v>
      </c>
      <c r="AM7" s="53" t="s">
        <v>360</v>
      </c>
      <c r="AN7" s="53" t="e">
        <f>VLOOKUP(VALUE($G7),'Данные КГД МФ РК'!$A:$AK,6,0)</f>
        <v>#N/A</v>
      </c>
      <c r="AO7" s="53" t="e">
        <f>VLOOKUP(VALUE($G7),'Данные КГД МФ РК'!$A:$AK,7,0)</f>
        <v>#N/A</v>
      </c>
      <c r="AP7" s="53" t="e">
        <f>VLOOKUP(VALUE($G7),'Данные КГД МФ РК'!$A:$AK,7,0)</f>
        <v>#N/A</v>
      </c>
      <c r="AQ7" s="53" t="e">
        <f>VLOOKUP(VALUE($G7),'Данные КГД МФ РК'!$A:$AK,18,0)</f>
        <v>#N/A</v>
      </c>
      <c r="AR7" s="41" t="e">
        <f>VLOOKUP(VALUE($G7),'Данные КГД МФ РК'!$A:$AK,19,0)</f>
        <v>#N/A</v>
      </c>
      <c r="AS7" s="41" t="e">
        <f>VLOOKUP(VALUE($G7),'Данные КГД МФ РК'!$A:$AK,20,0)</f>
        <v>#N/A</v>
      </c>
      <c r="AT7" s="41" t="e">
        <f>VLOOKUP(VALUE($G7),'Данные КГД МФ РК'!$A:$AK,21,0)</f>
        <v>#N/A</v>
      </c>
      <c r="AU7" s="41" t="e">
        <f>VLOOKUP(VALUE($G7),'Данные КГД МФ РК'!$A:$AK,22,0)</f>
        <v>#N/A</v>
      </c>
      <c r="AV7" s="41" t="e">
        <f>VLOOKUP(VALUE($G7),'Данные КГД МФ РК'!$A:$AK,23,0)</f>
        <v>#N/A</v>
      </c>
      <c r="AW7" s="41" t="e">
        <f>VLOOKUP(VALUE($G7),'Данные КГД МФ РК'!$A:$AK,24,0)</f>
        <v>#N/A</v>
      </c>
      <c r="AX7" s="41" t="e">
        <f>VLOOKUP(VALUE($G7),'Данные КГД МФ РК'!$A:$AK,25,0)</f>
        <v>#N/A</v>
      </c>
      <c r="AY7" s="41" t="e">
        <f>VLOOKUP(VALUE($G7),'Данные КГД МФ РК'!$A:$AK,26,0)</f>
        <v>#N/A</v>
      </c>
      <c r="AZ7" s="41" t="e">
        <f>VLOOKUP(VALUE($G7),'Данные КГД МФ РК'!$A:$AK,27,0)</f>
        <v>#N/A</v>
      </c>
      <c r="BA7" s="41" t="e">
        <f>VLOOKUP(VALUE($G7),'Данные КГД МФ РК'!$A:$AK,28,0)</f>
        <v>#N/A</v>
      </c>
      <c r="BB7" s="41" t="e">
        <f>VLOOKUP(VALUE($G7),'Данные КГД МФ РК'!$A:$AK,29,0)</f>
        <v>#N/A</v>
      </c>
      <c r="BC7" s="41" t="e">
        <f>VLOOKUP(VALUE($G7),'Данные КГД МФ РК'!$A:$AK,30,0)</f>
        <v>#N/A</v>
      </c>
      <c r="BD7" s="41" t="e">
        <f>VLOOKUP(VALUE($G7),'Данные КГД МФ РК'!$A:$AK,31,0)</f>
        <v>#N/A</v>
      </c>
      <c r="BE7" s="41" t="e">
        <f>VLOOKUP(VALUE($G7),'Данные КГД МФ РК'!$A:$AK,32,0)</f>
        <v>#N/A</v>
      </c>
      <c r="BF7" s="41" t="e">
        <f>VLOOKUP(VALUE($G7),'Данные КГД МФ РК'!$A:$AK,33,0)</f>
        <v>#N/A</v>
      </c>
      <c r="BG7" s="41" t="e">
        <f>VLOOKUP(VALUE($G7),'Данные КГД МФ РК'!$A:$AK,34,0)</f>
        <v>#N/A</v>
      </c>
    </row>
    <row r="8" spans="1:59" ht="40" customHeight="1" x14ac:dyDescent="0.2">
      <c r="A8" s="46">
        <v>141047</v>
      </c>
      <c r="B8" s="41" t="s">
        <v>38</v>
      </c>
      <c r="C8" s="43" t="e" vm="7">
        <v>#VALUE!</v>
      </c>
      <c r="D8" s="41" t="s">
        <v>117</v>
      </c>
      <c r="E8" s="41" t="s">
        <v>118</v>
      </c>
      <c r="F8" s="41" t="s">
        <v>119</v>
      </c>
      <c r="G8" s="47" t="s">
        <v>301</v>
      </c>
      <c r="H8" s="41" t="s">
        <v>82</v>
      </c>
      <c r="I8" s="41" t="s">
        <v>104</v>
      </c>
      <c r="J8" s="41" t="s">
        <v>103</v>
      </c>
      <c r="K8" s="41" t="s">
        <v>80</v>
      </c>
      <c r="L8" s="41" t="s">
        <v>80</v>
      </c>
      <c r="M8" s="41" t="s">
        <v>80</v>
      </c>
      <c r="N8" s="41">
        <v>68</v>
      </c>
      <c r="O8" s="41">
        <v>76</v>
      </c>
      <c r="P8" s="41">
        <v>82</v>
      </c>
      <c r="Q8" s="60">
        <v>99</v>
      </c>
      <c r="R8" s="48">
        <v>0.20731707317073167</v>
      </c>
      <c r="S8" s="41" t="s">
        <v>116</v>
      </c>
      <c r="T8" s="41" t="s">
        <v>310</v>
      </c>
      <c r="U8" s="41" t="s">
        <v>115</v>
      </c>
      <c r="V8" s="41">
        <v>7797</v>
      </c>
      <c r="W8" s="41" t="s">
        <v>114</v>
      </c>
      <c r="X8" s="41" t="s">
        <v>113</v>
      </c>
      <c r="Y8" s="41" t="s">
        <v>112</v>
      </c>
      <c r="Z8" s="41" t="s">
        <v>111</v>
      </c>
      <c r="AA8" s="41" t="s">
        <v>110</v>
      </c>
      <c r="AB8" s="41" t="s">
        <v>243</v>
      </c>
      <c r="AC8" s="41"/>
      <c r="AD8" s="41" t="s">
        <v>276</v>
      </c>
      <c r="AE8" s="41" t="s">
        <v>376</v>
      </c>
      <c r="AF8" s="41" t="s">
        <v>210</v>
      </c>
      <c r="AG8" s="41" t="s">
        <v>277</v>
      </c>
      <c r="AH8" s="41" t="s">
        <v>278</v>
      </c>
      <c r="AI8" s="41" t="s">
        <v>279</v>
      </c>
      <c r="AJ8" s="49" t="s">
        <v>210</v>
      </c>
      <c r="AK8" s="55">
        <v>46202</v>
      </c>
      <c r="AL8" s="55">
        <v>39195</v>
      </c>
      <c r="AM8" s="53" t="s">
        <v>361</v>
      </c>
      <c r="AN8" s="53">
        <f>VLOOKUP(VALUE($G8),'Данные КГД МФ РК'!$A:$AK,6,0)</f>
        <v>56101</v>
      </c>
      <c r="AO8" s="53" t="str">
        <f>VLOOKUP(VALUE($G8),'Данные КГД МФ РК'!$A:$AK,7,0)</f>
        <v>Деятельность ресторанов и предоставление услуг по доставке продуктов питания, за исключением деятельности объектов, находящихся на придорожной полосе</v>
      </c>
      <c r="AP8" s="53" t="str">
        <f>VLOOKUP(VALUE($G8),'Данные КГД МФ РК'!$A:$AK,7,0)</f>
        <v>Деятельность ресторанов и предоставление услуг по доставке продуктов питания, за исключением деятельности объектов, находящихся на придорожной полосе</v>
      </c>
      <c r="AQ8" s="53">
        <f>VLOOKUP(VALUE($G8),'Данные КГД МФ РК'!$A:$AK,18,0)</f>
        <v>5964454996.3000002</v>
      </c>
      <c r="AR8" s="41">
        <f>VLOOKUP(VALUE($G8),'Данные КГД МФ РК'!$A:$AK,19,0)</f>
        <v>10</v>
      </c>
      <c r="AS8" s="41">
        <f>VLOOKUP(VALUE($G8),'Данные КГД МФ РК'!$A:$AK,20,0)</f>
        <v>2029</v>
      </c>
      <c r="AT8" s="41">
        <f>VLOOKUP(VALUE($G8),'Данные КГД МФ РК'!$A:$AK,21,0)</f>
        <v>59644549963</v>
      </c>
      <c r="AU8" s="41">
        <f>VLOOKUP(VALUE($G8),'Данные КГД МФ РК'!$A:$AK,22,0)</f>
        <v>8188152853.6000004</v>
      </c>
      <c r="AV8" s="41">
        <f>VLOOKUP(VALUE($G8),'Данные КГД МФ РК'!$A:$AK,23,0)</f>
        <v>12</v>
      </c>
      <c r="AW8" s="41">
        <f>VLOOKUP(VALUE($G8),'Данные КГД МФ РК'!$A:$AK,24,0)</f>
        <v>2084</v>
      </c>
      <c r="AX8" s="41">
        <f>VLOOKUP(VALUE($G8),'Данные КГД МФ РК'!$A:$AK,25,0)</f>
        <v>68234607113</v>
      </c>
      <c r="AY8" s="41">
        <f>VLOOKUP(VALUE($G8),'Данные КГД МФ РК'!$A:$AK,26,0)</f>
        <v>9460290658.7000008</v>
      </c>
      <c r="AZ8" s="41">
        <f>VLOOKUP(VALUE($G8),'Данные КГД МФ РК'!$A:$AK,27,0)</f>
        <v>12</v>
      </c>
      <c r="BA8" s="41">
        <f>VLOOKUP(VALUE($G8),'Данные КГД МФ РК'!$A:$AK,28,0)</f>
        <v>1885</v>
      </c>
      <c r="BB8" s="41">
        <f>VLOOKUP(VALUE($G8),'Данные КГД МФ РК'!$A:$AK,29,0)</f>
        <v>78835755489</v>
      </c>
      <c r="BC8" s="41">
        <f>VLOOKUP(VALUE($G8),'Данные КГД МФ РК'!$A:$AK,30,0)</f>
        <v>9698757196.2999992</v>
      </c>
      <c r="BD8" s="41">
        <f>VLOOKUP(VALUE($G8),'Данные КГД МФ РК'!$A:$AK,31,0)</f>
        <v>0</v>
      </c>
      <c r="BE8" s="41">
        <f>VLOOKUP(VALUE($G8),'Данные КГД МФ РК'!$A:$AK,32,0)</f>
        <v>2063</v>
      </c>
      <c r="BF8" s="41">
        <f>VLOOKUP(VALUE($G8),'Данные КГД МФ РК'!$A:$AK,33,0)</f>
        <v>0</v>
      </c>
      <c r="BG8" s="41">
        <f>VLOOKUP(VALUE($G8),'Данные КГД МФ РК'!$A:$AK,34,0)</f>
        <v>2165124394.1999998</v>
      </c>
    </row>
    <row r="9" spans="1:59" ht="40" customHeight="1" x14ac:dyDescent="0.2">
      <c r="A9" s="46">
        <v>141061</v>
      </c>
      <c r="B9" s="41" t="s">
        <v>38</v>
      </c>
      <c r="C9" s="43" t="e" vm="8">
        <v>#VALUE!</v>
      </c>
      <c r="D9" s="41" t="s">
        <v>231</v>
      </c>
      <c r="E9" s="41" t="s">
        <v>134</v>
      </c>
      <c r="F9" s="41"/>
      <c r="G9" s="47" t="s">
        <v>302</v>
      </c>
      <c r="H9" s="41" t="s">
        <v>88</v>
      </c>
      <c r="I9" s="41" t="s">
        <v>21</v>
      </c>
      <c r="J9" s="41" t="s">
        <v>84</v>
      </c>
      <c r="K9" s="41" t="s">
        <v>31</v>
      </c>
      <c r="L9" s="41" t="s">
        <v>31</v>
      </c>
      <c r="M9" s="41" t="s">
        <v>31</v>
      </c>
      <c r="N9" s="41">
        <v>64</v>
      </c>
      <c r="O9" s="41">
        <v>72</v>
      </c>
      <c r="P9" s="41">
        <v>76</v>
      </c>
      <c r="Q9" s="60">
        <v>87</v>
      </c>
      <c r="R9" s="48">
        <v>0.14473684210526305</v>
      </c>
      <c r="S9" s="41" t="s">
        <v>170</v>
      </c>
      <c r="T9" s="41" t="s">
        <v>311</v>
      </c>
      <c r="U9" s="41" t="s">
        <v>133</v>
      </c>
      <c r="V9" s="41" t="s">
        <v>235</v>
      </c>
      <c r="W9" s="45" t="s">
        <v>236</v>
      </c>
      <c r="X9" s="41" t="s">
        <v>230</v>
      </c>
      <c r="Y9" s="41" t="s">
        <v>25</v>
      </c>
      <c r="Z9" s="41" t="s">
        <v>234</v>
      </c>
      <c r="AA9" s="41" t="s">
        <v>233</v>
      </c>
      <c r="AB9" s="41" t="s">
        <v>232</v>
      </c>
      <c r="AC9" s="41"/>
      <c r="AD9" s="41" t="s">
        <v>276</v>
      </c>
      <c r="AE9" s="41" t="s">
        <v>376</v>
      </c>
      <c r="AF9" s="41" t="s">
        <v>210</v>
      </c>
      <c r="AG9" s="41"/>
      <c r="AH9" s="41"/>
      <c r="AI9" s="41"/>
      <c r="AJ9" s="49" t="s">
        <v>210</v>
      </c>
      <c r="AK9" s="55">
        <v>46202</v>
      </c>
      <c r="AL9" s="55">
        <v>44785</v>
      </c>
      <c r="AM9" s="53" t="s">
        <v>362</v>
      </c>
      <c r="AN9" s="53">
        <f>VLOOKUP(VALUE($G9),'Данные КГД МФ РК'!$A:$AK,6,0)</f>
        <v>46909</v>
      </c>
      <c r="AO9" s="53" t="str">
        <f>VLOOKUP(VALUE($G9),'Данные КГД МФ РК'!$A:$AK,7,0)</f>
        <v>Оптовая торговля широким ассортиментом товаров без какой-либо конкретизации</v>
      </c>
      <c r="AP9" s="53" t="str">
        <f>VLOOKUP(VALUE($G9),'Данные КГД МФ РК'!$A:$AK,7,0)</f>
        <v>Оптовая торговля широким ассортиментом товаров без какой-либо конкретизации</v>
      </c>
      <c r="AQ9" s="53">
        <f>VLOOKUP(VALUE($G9),'Данные КГД МФ РК'!$A:$AK,18,0)</f>
        <v>1732677</v>
      </c>
      <c r="AR9" s="41">
        <f>VLOOKUP(VALUE($G9),'Данные КГД МФ РК'!$A:$AK,19,0)</f>
        <v>170</v>
      </c>
      <c r="AS9" s="41">
        <f>VLOOKUP(VALUE($G9),'Данные КГД МФ РК'!$A:$AK,20,0)</f>
        <v>110</v>
      </c>
      <c r="AT9" s="41">
        <f>VLOOKUP(VALUE($G9),'Данные КГД МФ РК'!$A:$AK,21,0)</f>
        <v>1019221</v>
      </c>
      <c r="AU9" s="41">
        <f>VLOOKUP(VALUE($G9),'Данные КГД МФ РК'!$A:$AK,22,0)</f>
        <v>67273975.799999997</v>
      </c>
      <c r="AV9" s="41">
        <f>VLOOKUP(VALUE($G9),'Данные КГД МФ РК'!$A:$AK,23,0)</f>
        <v>0.5</v>
      </c>
      <c r="AW9" s="41">
        <f>VLOOKUP(VALUE($G9),'Данные КГД МФ РК'!$A:$AK,24,0)</f>
        <v>202</v>
      </c>
      <c r="AX9" s="41">
        <f>VLOOKUP(VALUE($G9),'Данные КГД МФ РК'!$A:$AK,25,0)</f>
        <v>13454795160</v>
      </c>
      <c r="AY9" s="41">
        <f>VLOOKUP(VALUE($G9),'Данные КГД МФ РК'!$A:$AK,26,0)</f>
        <v>95912185.799999997</v>
      </c>
      <c r="AZ9" s="41">
        <f>VLOOKUP(VALUE($G9),'Данные КГД МФ РК'!$A:$AK,27,0)</f>
        <v>1.1000000000000001</v>
      </c>
      <c r="BA9" s="41">
        <f>VLOOKUP(VALUE($G9),'Данные КГД МФ РК'!$A:$AK,28,0)</f>
        <v>158</v>
      </c>
      <c r="BB9" s="41">
        <f>VLOOKUP(VALUE($G9),'Данные КГД МФ РК'!$A:$AK,29,0)</f>
        <v>8719289618</v>
      </c>
      <c r="BC9" s="41">
        <f>VLOOKUP(VALUE($G9),'Данные КГД МФ РК'!$A:$AK,30,0)</f>
        <v>406548108</v>
      </c>
      <c r="BD9" s="41">
        <f>VLOOKUP(VALUE($G9),'Данные КГД МФ РК'!$A:$AK,31,0)</f>
        <v>0</v>
      </c>
      <c r="BE9" s="41">
        <f>VLOOKUP(VALUE($G9),'Данные КГД МФ РК'!$A:$AK,32,0)</f>
        <v>220</v>
      </c>
      <c r="BF9" s="41">
        <f>VLOOKUP(VALUE($G9),'Данные КГД МФ РК'!$A:$AK,33,0)</f>
        <v>0</v>
      </c>
      <c r="BG9" s="41">
        <f>VLOOKUP(VALUE($G9),'Данные КГД МФ РК'!$A:$AK,34,0)</f>
        <v>131011074.5</v>
      </c>
    </row>
    <row r="10" spans="1:59" ht="40" customHeight="1" x14ac:dyDescent="0.2">
      <c r="A10" s="46">
        <v>141033</v>
      </c>
      <c r="B10" s="41" t="s">
        <v>38</v>
      </c>
      <c r="C10" s="42" t="e" vm="9">
        <v>#VALUE!</v>
      </c>
      <c r="D10" s="41" t="s">
        <v>107</v>
      </c>
      <c r="E10" s="41" t="s">
        <v>108</v>
      </c>
      <c r="F10" s="41" t="s">
        <v>109</v>
      </c>
      <c r="G10" s="47" t="s">
        <v>303</v>
      </c>
      <c r="H10" s="41" t="s">
        <v>88</v>
      </c>
      <c r="I10" s="41" t="s">
        <v>21</v>
      </c>
      <c r="J10" s="41" t="s">
        <v>84</v>
      </c>
      <c r="K10" s="41" t="s">
        <v>31</v>
      </c>
      <c r="L10" s="41" t="s">
        <v>31</v>
      </c>
      <c r="M10" s="41" t="s">
        <v>31</v>
      </c>
      <c r="N10" s="41">
        <v>111</v>
      </c>
      <c r="O10" s="41">
        <v>98</v>
      </c>
      <c r="P10" s="41">
        <v>117</v>
      </c>
      <c r="Q10" s="60">
        <v>83</v>
      </c>
      <c r="R10" s="48">
        <v>-0.29059829059829057</v>
      </c>
      <c r="S10" s="41" t="s">
        <v>106</v>
      </c>
      <c r="T10" s="41" t="s">
        <v>312</v>
      </c>
      <c r="U10" s="41" t="s">
        <v>226</v>
      </c>
      <c r="V10" s="41" t="s">
        <v>215</v>
      </c>
      <c r="W10" s="45" t="s">
        <v>216</v>
      </c>
      <c r="X10" s="41" t="s">
        <v>214</v>
      </c>
      <c r="Y10" s="41" t="s">
        <v>25</v>
      </c>
      <c r="Z10" s="41" t="s">
        <v>25</v>
      </c>
      <c r="AA10" s="41" t="s">
        <v>105</v>
      </c>
      <c r="AB10" s="41" t="s">
        <v>218</v>
      </c>
      <c r="AC10" s="41" t="s">
        <v>158</v>
      </c>
      <c r="AD10" s="41" t="s">
        <v>84</v>
      </c>
      <c r="AE10" s="41" t="s">
        <v>375</v>
      </c>
      <c r="AF10" s="41" t="s">
        <v>210</v>
      </c>
      <c r="AG10" s="41"/>
      <c r="AH10" s="41" t="s">
        <v>282</v>
      </c>
      <c r="AI10" s="41" t="s">
        <v>281</v>
      </c>
      <c r="AJ10" s="49"/>
      <c r="AK10" s="55">
        <v>46202</v>
      </c>
      <c r="AL10" s="55">
        <v>44389</v>
      </c>
      <c r="AM10" s="53" t="s">
        <v>363</v>
      </c>
      <c r="AN10" s="53" t="e">
        <f>VLOOKUP(VALUE($G10),'Данные КГД МФ РК'!$A:$AK,6,0)</f>
        <v>#N/A</v>
      </c>
      <c r="AO10" s="53" t="e">
        <f>VLOOKUP(VALUE($G10),'Данные КГД МФ РК'!$A:$AK,7,0)</f>
        <v>#N/A</v>
      </c>
      <c r="AP10" s="53" t="e">
        <f>VLOOKUP(VALUE($G10),'Данные КГД МФ РК'!$A:$AK,7,0)</f>
        <v>#N/A</v>
      </c>
      <c r="AQ10" s="53" t="e">
        <f>VLOOKUP(VALUE($G10),'Данные КГД МФ РК'!$A:$AK,18,0)</f>
        <v>#N/A</v>
      </c>
      <c r="AR10" s="41" t="e">
        <f>VLOOKUP(VALUE($G10),'Данные КГД МФ РК'!$A:$AK,19,0)</f>
        <v>#N/A</v>
      </c>
      <c r="AS10" s="41" t="e">
        <f>VLOOKUP(VALUE($G10),'Данные КГД МФ РК'!$A:$AK,20,0)</f>
        <v>#N/A</v>
      </c>
      <c r="AT10" s="41" t="e">
        <f>VLOOKUP(VALUE($G10),'Данные КГД МФ РК'!$A:$AK,21,0)</f>
        <v>#N/A</v>
      </c>
      <c r="AU10" s="41" t="e">
        <f>VLOOKUP(VALUE($G10),'Данные КГД МФ РК'!$A:$AK,22,0)</f>
        <v>#N/A</v>
      </c>
      <c r="AV10" s="41" t="e">
        <f>VLOOKUP(VALUE($G10),'Данные КГД МФ РК'!$A:$AK,23,0)</f>
        <v>#N/A</v>
      </c>
      <c r="AW10" s="41" t="e">
        <f>VLOOKUP(VALUE($G10),'Данные КГД МФ РК'!$A:$AK,24,0)</f>
        <v>#N/A</v>
      </c>
      <c r="AX10" s="41" t="e">
        <f>VLOOKUP(VALUE($G10),'Данные КГД МФ РК'!$A:$AK,25,0)</f>
        <v>#N/A</v>
      </c>
      <c r="AY10" s="41" t="e">
        <f>VLOOKUP(VALUE($G10),'Данные КГД МФ РК'!$A:$AK,26,0)</f>
        <v>#N/A</v>
      </c>
      <c r="AZ10" s="41" t="e">
        <f>VLOOKUP(VALUE($G10),'Данные КГД МФ РК'!$A:$AK,27,0)</f>
        <v>#N/A</v>
      </c>
      <c r="BA10" s="41" t="e">
        <f>VLOOKUP(VALUE($G10),'Данные КГД МФ РК'!$A:$AK,28,0)</f>
        <v>#N/A</v>
      </c>
      <c r="BB10" s="41" t="e">
        <f>VLOOKUP(VALUE($G10),'Данные КГД МФ РК'!$A:$AK,29,0)</f>
        <v>#N/A</v>
      </c>
      <c r="BC10" s="41" t="e">
        <f>VLOOKUP(VALUE($G10),'Данные КГД МФ РК'!$A:$AK,30,0)</f>
        <v>#N/A</v>
      </c>
      <c r="BD10" s="41" t="e">
        <f>VLOOKUP(VALUE($G10),'Данные КГД МФ РК'!$A:$AK,31,0)</f>
        <v>#N/A</v>
      </c>
      <c r="BE10" s="41" t="e">
        <f>VLOOKUP(VALUE($G10),'Данные КГД МФ РК'!$A:$AK,32,0)</f>
        <v>#N/A</v>
      </c>
      <c r="BF10" s="41" t="e">
        <f>VLOOKUP(VALUE($G10),'Данные КГД МФ РК'!$A:$AK,33,0)</f>
        <v>#N/A</v>
      </c>
      <c r="BG10" s="41" t="e">
        <f>VLOOKUP(VALUE($G10),'Данные КГД МФ РК'!$A:$AK,34,0)</f>
        <v>#N/A</v>
      </c>
    </row>
    <row r="11" spans="1:59" x14ac:dyDescent="0.2">
      <c r="A11" s="19" t="s">
        <v>168</v>
      </c>
    </row>
    <row r="12" spans="1:59" x14ac:dyDescent="0.2">
      <c r="AG12" s="7"/>
    </row>
  </sheetData>
  <phoneticPr fontId="13" type="noConversion"/>
  <hyperlinks>
    <hyperlink ref="W10" r:id="rId1" xr:uid="{E8BAD5E6-01EC-724D-9724-96B66688A84A}"/>
    <hyperlink ref="AA5" r:id="rId2" xr:uid="{441C6884-90A6-6240-9D6C-402979858221}"/>
    <hyperlink ref="W9" r:id="rId3" xr:uid="{B426C86E-20DA-EB4C-9835-F1AB4BC7F640}"/>
    <hyperlink ref="W2" r:id="rId4" xr:uid="{4273C422-6164-184F-A515-EC99F5FD8411}"/>
    <hyperlink ref="W6" r:id="rId5" xr:uid="{56F8FCCB-44CA-934D-B007-26D489806EAD}"/>
    <hyperlink ref="AH6" r:id="rId6" xr:uid="{8BE58AB1-AB9F-B040-ADB0-2201C693A2C3}"/>
  </hyperlinks>
  <pageMargins left="0.75" right="0.75" top="1" bottom="1" header="0.5" footer="0.5"/>
  <pageSetup paperSize="9" orientation="portrait" r:id="rId7"/>
  <headerFooter>
    <oddHeader>&amp;Ca</oddHeader>
  </headerFooter>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D0DF-A0D4-6A45-BD5A-351EBD144E0B}">
  <dimension ref="A1:AK10"/>
  <sheetViews>
    <sheetView topLeftCell="H1" workbookViewId="0">
      <selection activeCell="M20" sqref="M20"/>
    </sheetView>
  </sheetViews>
  <sheetFormatPr baseColWidth="10" defaultRowHeight="15" x14ac:dyDescent="0.2"/>
  <cols>
    <col min="1" max="1" width="15.83203125" customWidth="1"/>
    <col min="4" max="4" width="80.83203125" customWidth="1"/>
    <col min="7" max="7" width="60.33203125" customWidth="1"/>
    <col min="8" max="8" width="28.6640625" customWidth="1"/>
  </cols>
  <sheetData>
    <row r="1" spans="1:37" x14ac:dyDescent="0.2">
      <c r="A1" t="s">
        <v>293</v>
      </c>
      <c r="B1" t="s">
        <v>313</v>
      </c>
      <c r="C1" t="s">
        <v>314</v>
      </c>
      <c r="D1" t="s">
        <v>315</v>
      </c>
      <c r="E1" t="s">
        <v>316</v>
      </c>
      <c r="F1" t="s">
        <v>317</v>
      </c>
      <c r="G1" t="s">
        <v>318</v>
      </c>
      <c r="H1" t="s">
        <v>319</v>
      </c>
      <c r="I1" t="s">
        <v>320</v>
      </c>
      <c r="J1" t="s">
        <v>321</v>
      </c>
      <c r="K1" t="s">
        <v>322</v>
      </c>
      <c r="L1" t="s">
        <v>323</v>
      </c>
      <c r="M1" t="s">
        <v>324</v>
      </c>
      <c r="N1" t="s">
        <v>325</v>
      </c>
      <c r="O1" t="s">
        <v>326</v>
      </c>
      <c r="P1" t="s">
        <v>327</v>
      </c>
      <c r="Q1" t="s">
        <v>328</v>
      </c>
      <c r="R1" t="s">
        <v>329</v>
      </c>
      <c r="S1" t="s">
        <v>330</v>
      </c>
      <c r="T1" t="s">
        <v>331</v>
      </c>
      <c r="U1" t="s">
        <v>332</v>
      </c>
      <c r="V1" t="s">
        <v>333</v>
      </c>
      <c r="W1" t="s">
        <v>334</v>
      </c>
      <c r="X1" t="s">
        <v>335</v>
      </c>
      <c r="Y1" t="s">
        <v>336</v>
      </c>
      <c r="Z1" t="s">
        <v>337</v>
      </c>
      <c r="AA1" t="s">
        <v>338</v>
      </c>
      <c r="AB1" t="s">
        <v>339</v>
      </c>
      <c r="AC1" t="s">
        <v>340</v>
      </c>
      <c r="AD1" t="s">
        <v>341</v>
      </c>
      <c r="AE1" t="s">
        <v>342</v>
      </c>
      <c r="AF1" t="s">
        <v>343</v>
      </c>
      <c r="AG1" t="s">
        <v>344</v>
      </c>
      <c r="AH1" t="s">
        <v>345</v>
      </c>
      <c r="AI1" t="s">
        <v>346</v>
      </c>
      <c r="AJ1" t="s">
        <v>347</v>
      </c>
      <c r="AK1" t="s">
        <v>348</v>
      </c>
    </row>
    <row r="2" spans="1:37" x14ac:dyDescent="0.2">
      <c r="A2">
        <v>100640009693</v>
      </c>
      <c r="B2" s="52">
        <v>46202</v>
      </c>
      <c r="C2" s="52">
        <v>40344</v>
      </c>
      <c r="D2" t="s">
        <v>369</v>
      </c>
      <c r="E2" t="s">
        <v>349</v>
      </c>
      <c r="F2">
        <v>47301</v>
      </c>
      <c r="G2" t="s">
        <v>370</v>
      </c>
      <c r="H2" t="s">
        <v>351</v>
      </c>
      <c r="I2" t="s">
        <v>353</v>
      </c>
      <c r="J2">
        <v>0</v>
      </c>
      <c r="K2" t="s">
        <v>352</v>
      </c>
      <c r="L2" t="s">
        <v>352</v>
      </c>
      <c r="M2" t="s">
        <v>352</v>
      </c>
      <c r="N2" t="s">
        <v>352</v>
      </c>
      <c r="O2" t="s">
        <v>352</v>
      </c>
      <c r="P2" t="s">
        <v>352</v>
      </c>
      <c r="Q2" t="s">
        <v>352</v>
      </c>
      <c r="R2">
        <v>985757004.29999995</v>
      </c>
      <c r="S2">
        <v>1.8</v>
      </c>
      <c r="T2">
        <v>589</v>
      </c>
      <c r="U2">
        <v>54764278016</v>
      </c>
      <c r="V2">
        <v>1797503172</v>
      </c>
      <c r="W2">
        <v>3.4</v>
      </c>
      <c r="X2">
        <v>505</v>
      </c>
      <c r="Y2">
        <v>52867740352</v>
      </c>
      <c r="Z2">
        <v>1521229955.3</v>
      </c>
      <c r="AA2">
        <v>1.2</v>
      </c>
      <c r="AB2">
        <v>209</v>
      </c>
      <c r="AC2">
        <v>126769162941</v>
      </c>
      <c r="AD2">
        <v>653314748.89999998</v>
      </c>
      <c r="AE2">
        <v>0</v>
      </c>
      <c r="AF2">
        <v>237</v>
      </c>
      <c r="AG2">
        <v>0</v>
      </c>
      <c r="AH2">
        <v>600273064.60000002</v>
      </c>
      <c r="AI2">
        <v>0</v>
      </c>
      <c r="AJ2">
        <v>0</v>
      </c>
      <c r="AK2">
        <v>0</v>
      </c>
    </row>
    <row r="3" spans="1:37" x14ac:dyDescent="0.2">
      <c r="A3">
        <v>70440007370</v>
      </c>
      <c r="B3" s="52">
        <v>46202</v>
      </c>
      <c r="C3" s="52">
        <v>39195</v>
      </c>
      <c r="D3" t="s">
        <v>361</v>
      </c>
      <c r="E3" t="s">
        <v>349</v>
      </c>
      <c r="F3">
        <v>56101</v>
      </c>
      <c r="G3" t="s">
        <v>350</v>
      </c>
      <c r="H3" t="s">
        <v>351</v>
      </c>
      <c r="I3" t="s">
        <v>353</v>
      </c>
      <c r="J3">
        <v>0</v>
      </c>
      <c r="K3" t="s">
        <v>352</v>
      </c>
      <c r="L3" t="s">
        <v>352</v>
      </c>
      <c r="M3" t="s">
        <v>352</v>
      </c>
      <c r="N3" t="s">
        <v>352</v>
      </c>
      <c r="O3" t="s">
        <v>352</v>
      </c>
      <c r="P3" t="s">
        <v>352</v>
      </c>
      <c r="Q3" t="s">
        <v>352</v>
      </c>
      <c r="R3">
        <v>5964454996.3000002</v>
      </c>
      <c r="S3">
        <v>10</v>
      </c>
      <c r="T3">
        <v>2029</v>
      </c>
      <c r="U3">
        <v>59644549963</v>
      </c>
      <c r="V3">
        <v>8188152853.6000004</v>
      </c>
      <c r="W3">
        <v>12</v>
      </c>
      <c r="X3">
        <v>2084</v>
      </c>
      <c r="Y3">
        <v>68234607113</v>
      </c>
      <c r="Z3">
        <v>9460290658.7000008</v>
      </c>
      <c r="AA3">
        <v>12</v>
      </c>
      <c r="AB3">
        <v>1885</v>
      </c>
      <c r="AC3">
        <v>78835755489</v>
      </c>
      <c r="AD3">
        <v>9698757196.2999992</v>
      </c>
      <c r="AE3">
        <v>0</v>
      </c>
      <c r="AF3">
        <v>2063</v>
      </c>
      <c r="AG3">
        <v>0</v>
      </c>
      <c r="AH3">
        <v>2165124394.1999998</v>
      </c>
      <c r="AI3">
        <v>0</v>
      </c>
      <c r="AJ3">
        <v>0</v>
      </c>
      <c r="AK3">
        <v>0</v>
      </c>
    </row>
    <row r="4" spans="1:37" x14ac:dyDescent="0.2">
      <c r="A4">
        <v>151240019753</v>
      </c>
      <c r="B4" s="52">
        <v>46202</v>
      </c>
      <c r="C4" s="52">
        <v>42374</v>
      </c>
      <c r="D4" t="s">
        <v>364</v>
      </c>
      <c r="E4" t="s">
        <v>349</v>
      </c>
      <c r="F4">
        <v>46909</v>
      </c>
      <c r="G4" t="s">
        <v>356</v>
      </c>
      <c r="H4" t="s">
        <v>351</v>
      </c>
      <c r="I4" t="s">
        <v>353</v>
      </c>
      <c r="J4">
        <v>-49506</v>
      </c>
      <c r="K4" t="s">
        <v>352</v>
      </c>
      <c r="L4" t="s">
        <v>352</v>
      </c>
      <c r="M4" t="s">
        <v>352</v>
      </c>
      <c r="N4" t="s">
        <v>352</v>
      </c>
      <c r="O4" t="s">
        <v>352</v>
      </c>
      <c r="P4" t="s">
        <v>352</v>
      </c>
      <c r="Q4" t="s">
        <v>352</v>
      </c>
      <c r="R4">
        <v>1351328086.9000001</v>
      </c>
      <c r="S4">
        <v>2.4</v>
      </c>
      <c r="T4">
        <v>157</v>
      </c>
      <c r="U4">
        <v>56305336954</v>
      </c>
      <c r="V4">
        <v>1608654269.9000001</v>
      </c>
      <c r="W4">
        <v>2.1</v>
      </c>
      <c r="X4">
        <v>151</v>
      </c>
      <c r="Y4">
        <v>76602584280</v>
      </c>
      <c r="Z4">
        <v>2423656672</v>
      </c>
      <c r="AA4">
        <v>6.1</v>
      </c>
      <c r="AB4">
        <v>469</v>
      </c>
      <c r="AC4">
        <v>39732076590</v>
      </c>
      <c r="AD4">
        <v>3196625400.4000001</v>
      </c>
      <c r="AE4">
        <v>0</v>
      </c>
      <c r="AF4">
        <v>640</v>
      </c>
      <c r="AG4">
        <v>0</v>
      </c>
      <c r="AH4">
        <v>936504542.70000005</v>
      </c>
      <c r="AI4">
        <v>0</v>
      </c>
      <c r="AJ4">
        <v>0</v>
      </c>
      <c r="AK4">
        <v>0</v>
      </c>
    </row>
    <row r="5" spans="1:37" x14ac:dyDescent="0.2">
      <c r="A5">
        <v>131040003151</v>
      </c>
      <c r="B5" s="52">
        <v>46202</v>
      </c>
      <c r="C5" s="52">
        <v>41550</v>
      </c>
      <c r="D5" t="s">
        <v>368</v>
      </c>
      <c r="E5" t="s">
        <v>349</v>
      </c>
      <c r="F5">
        <v>56101</v>
      </c>
      <c r="G5" t="s">
        <v>350</v>
      </c>
      <c r="H5" t="s">
        <v>351</v>
      </c>
      <c r="I5" t="s">
        <v>353</v>
      </c>
      <c r="J5">
        <v>-27652</v>
      </c>
      <c r="K5" t="s">
        <v>352</v>
      </c>
      <c r="L5" t="s">
        <v>352</v>
      </c>
      <c r="M5" t="s">
        <v>352</v>
      </c>
      <c r="N5" t="s">
        <v>352</v>
      </c>
      <c r="O5" t="s">
        <v>352</v>
      </c>
      <c r="P5" t="s">
        <v>352</v>
      </c>
      <c r="Q5" t="s">
        <v>352</v>
      </c>
      <c r="R5">
        <v>1577954781.7</v>
      </c>
      <c r="S5">
        <v>6</v>
      </c>
      <c r="T5">
        <v>1743</v>
      </c>
      <c r="U5">
        <v>26299246361</v>
      </c>
      <c r="V5">
        <v>1078585401.9000001</v>
      </c>
      <c r="W5">
        <v>5.2</v>
      </c>
      <c r="X5">
        <v>1523</v>
      </c>
      <c r="Y5">
        <v>20742026959</v>
      </c>
      <c r="Z5">
        <v>1287651940.5999999</v>
      </c>
      <c r="AA5">
        <v>4.7</v>
      </c>
      <c r="AB5">
        <v>1379</v>
      </c>
      <c r="AC5">
        <v>27396849799</v>
      </c>
      <c r="AD5">
        <v>2003764171.5</v>
      </c>
      <c r="AE5">
        <v>0</v>
      </c>
      <c r="AF5">
        <v>1710</v>
      </c>
      <c r="AG5">
        <v>0</v>
      </c>
      <c r="AH5">
        <v>713599136.5</v>
      </c>
      <c r="AI5">
        <v>0</v>
      </c>
      <c r="AJ5">
        <v>0</v>
      </c>
      <c r="AK5">
        <v>0</v>
      </c>
    </row>
    <row r="6" spans="1:37" x14ac:dyDescent="0.2">
      <c r="A6">
        <v>110640022629</v>
      </c>
      <c r="B6" s="52">
        <v>46202</v>
      </c>
      <c r="C6" s="52">
        <v>40729</v>
      </c>
      <c r="D6" t="s">
        <v>365</v>
      </c>
      <c r="E6" t="s">
        <v>349</v>
      </c>
      <c r="F6">
        <v>56101</v>
      </c>
      <c r="G6" t="s">
        <v>350</v>
      </c>
      <c r="H6" t="s">
        <v>351</v>
      </c>
      <c r="I6" t="s">
        <v>353</v>
      </c>
      <c r="J6">
        <v>-778500</v>
      </c>
      <c r="K6" t="s">
        <v>352</v>
      </c>
      <c r="L6" t="s">
        <v>352</v>
      </c>
      <c r="M6" t="s">
        <v>352</v>
      </c>
      <c r="N6" t="s">
        <v>352</v>
      </c>
      <c r="O6" t="s">
        <v>352</v>
      </c>
      <c r="P6" t="s">
        <v>352</v>
      </c>
      <c r="Q6" t="s">
        <v>352</v>
      </c>
      <c r="R6">
        <v>1208057876.9000001</v>
      </c>
      <c r="S6">
        <v>8.6999999999999993</v>
      </c>
      <c r="T6">
        <v>924</v>
      </c>
      <c r="U6">
        <v>13885722722</v>
      </c>
      <c r="V6">
        <v>1801365008.2</v>
      </c>
      <c r="W6">
        <v>8.8000000000000007</v>
      </c>
      <c r="X6">
        <v>1140</v>
      </c>
      <c r="Y6">
        <v>20470056911</v>
      </c>
      <c r="Z6">
        <v>2042382714.9000001</v>
      </c>
      <c r="AA6">
        <v>9.1</v>
      </c>
      <c r="AB6">
        <v>1266</v>
      </c>
      <c r="AC6">
        <v>22443766097</v>
      </c>
      <c r="AD6">
        <v>2279816806.1999998</v>
      </c>
      <c r="AE6">
        <v>0</v>
      </c>
      <c r="AF6">
        <v>1384</v>
      </c>
      <c r="AG6">
        <v>0</v>
      </c>
      <c r="AH6">
        <v>449628964.30000001</v>
      </c>
      <c r="AI6">
        <v>0</v>
      </c>
      <c r="AJ6">
        <v>0</v>
      </c>
      <c r="AK6">
        <v>0</v>
      </c>
    </row>
    <row r="7" spans="1:37" x14ac:dyDescent="0.2">
      <c r="A7">
        <v>210740031444</v>
      </c>
      <c r="B7" s="52">
        <v>46202</v>
      </c>
      <c r="C7" s="52">
        <v>44405</v>
      </c>
      <c r="D7" t="s">
        <v>366</v>
      </c>
      <c r="E7" t="s">
        <v>349</v>
      </c>
      <c r="F7">
        <v>47251</v>
      </c>
      <c r="G7" t="s">
        <v>367</v>
      </c>
      <c r="H7" t="s">
        <v>351</v>
      </c>
      <c r="I7" t="s">
        <v>353</v>
      </c>
      <c r="J7">
        <v>0</v>
      </c>
      <c r="K7" t="s">
        <v>352</v>
      </c>
      <c r="L7" t="s">
        <v>352</v>
      </c>
      <c r="M7" t="s">
        <v>352</v>
      </c>
      <c r="N7" t="s">
        <v>352</v>
      </c>
      <c r="O7" t="s">
        <v>352</v>
      </c>
      <c r="P7" t="s">
        <v>352</v>
      </c>
      <c r="Q7" t="s">
        <v>352</v>
      </c>
      <c r="R7">
        <v>36336942</v>
      </c>
      <c r="S7">
        <v>7.3</v>
      </c>
      <c r="T7">
        <v>109</v>
      </c>
      <c r="U7">
        <v>497766328</v>
      </c>
      <c r="V7">
        <v>1105392338.7</v>
      </c>
      <c r="W7">
        <v>11</v>
      </c>
      <c r="X7">
        <v>457</v>
      </c>
      <c r="Y7">
        <v>10049021260</v>
      </c>
      <c r="Z7">
        <v>1800952906</v>
      </c>
      <c r="AA7">
        <v>9.6999999999999993</v>
      </c>
      <c r="AB7">
        <v>450</v>
      </c>
      <c r="AC7">
        <v>18566524804</v>
      </c>
      <c r="AD7">
        <v>1580880339.3</v>
      </c>
      <c r="AE7">
        <v>0</v>
      </c>
      <c r="AF7">
        <v>425</v>
      </c>
      <c r="AG7">
        <v>0</v>
      </c>
      <c r="AH7">
        <v>565575462</v>
      </c>
      <c r="AI7">
        <v>0</v>
      </c>
      <c r="AJ7">
        <v>0</v>
      </c>
      <c r="AK7">
        <v>0</v>
      </c>
    </row>
    <row r="8" spans="1:37" x14ac:dyDescent="0.2">
      <c r="A8">
        <v>220840023974</v>
      </c>
      <c r="B8" s="52">
        <v>46202</v>
      </c>
      <c r="C8" s="52">
        <v>44785</v>
      </c>
      <c r="D8" t="s">
        <v>362</v>
      </c>
      <c r="E8" t="s">
        <v>349</v>
      </c>
      <c r="F8">
        <v>46909</v>
      </c>
      <c r="G8" t="s">
        <v>356</v>
      </c>
      <c r="H8" t="s">
        <v>351</v>
      </c>
      <c r="I8" t="s">
        <v>353</v>
      </c>
      <c r="J8">
        <v>0</v>
      </c>
      <c r="K8" t="s">
        <v>352</v>
      </c>
      <c r="L8" t="s">
        <v>352</v>
      </c>
      <c r="M8" t="s">
        <v>352</v>
      </c>
      <c r="N8" t="s">
        <v>352</v>
      </c>
      <c r="O8" t="s">
        <v>352</v>
      </c>
      <c r="P8" t="s">
        <v>352</v>
      </c>
      <c r="Q8" t="s">
        <v>352</v>
      </c>
      <c r="R8">
        <v>1732677</v>
      </c>
      <c r="S8">
        <v>170</v>
      </c>
      <c r="T8">
        <v>110</v>
      </c>
      <c r="U8">
        <v>1019221</v>
      </c>
      <c r="V8">
        <v>67273975.799999997</v>
      </c>
      <c r="W8">
        <v>0.5</v>
      </c>
      <c r="X8">
        <v>202</v>
      </c>
      <c r="Y8">
        <v>13454795160</v>
      </c>
      <c r="Z8">
        <v>95912185.799999997</v>
      </c>
      <c r="AA8">
        <v>1.1000000000000001</v>
      </c>
      <c r="AB8">
        <v>158</v>
      </c>
      <c r="AC8">
        <v>8719289618</v>
      </c>
      <c r="AD8">
        <v>406548108</v>
      </c>
      <c r="AE8">
        <v>0</v>
      </c>
      <c r="AF8">
        <v>220</v>
      </c>
      <c r="AG8">
        <v>0</v>
      </c>
      <c r="AH8">
        <v>131011074.5</v>
      </c>
      <c r="AI8">
        <v>0</v>
      </c>
      <c r="AJ8">
        <v>0</v>
      </c>
      <c r="AK8">
        <v>0</v>
      </c>
    </row>
    <row r="9" spans="1:37" x14ac:dyDescent="0.2">
      <c r="A9">
        <v>91040005198</v>
      </c>
      <c r="B9" s="52">
        <v>46202</v>
      </c>
      <c r="C9" s="52">
        <v>40099</v>
      </c>
      <c r="D9" t="s">
        <v>373</v>
      </c>
      <c r="E9" t="s">
        <v>349</v>
      </c>
      <c r="F9">
        <v>56101</v>
      </c>
      <c r="G9" t="s">
        <v>350</v>
      </c>
      <c r="H9" t="s">
        <v>351</v>
      </c>
      <c r="I9" t="s">
        <v>353</v>
      </c>
      <c r="J9">
        <v>0</v>
      </c>
      <c r="K9" t="s">
        <v>352</v>
      </c>
      <c r="L9" t="s">
        <v>352</v>
      </c>
      <c r="M9" t="s">
        <v>352</v>
      </c>
      <c r="N9" t="s">
        <v>352</v>
      </c>
      <c r="O9" t="s">
        <v>352</v>
      </c>
      <c r="P9" t="s">
        <v>352</v>
      </c>
      <c r="Q9" t="s">
        <v>352</v>
      </c>
      <c r="R9">
        <v>35565681.100000001</v>
      </c>
      <c r="S9">
        <v>1</v>
      </c>
      <c r="T9">
        <v>69</v>
      </c>
      <c r="U9">
        <v>3556568110</v>
      </c>
      <c r="V9">
        <v>52570734.200000003</v>
      </c>
      <c r="W9">
        <v>2.7</v>
      </c>
      <c r="X9">
        <v>77</v>
      </c>
      <c r="Y9">
        <v>1947064229</v>
      </c>
      <c r="Z9">
        <v>47576401.299999997</v>
      </c>
      <c r="AA9">
        <v>0.7</v>
      </c>
      <c r="AB9">
        <v>65</v>
      </c>
      <c r="AC9">
        <v>6796628757</v>
      </c>
      <c r="AD9">
        <v>83587808.200000003</v>
      </c>
      <c r="AE9">
        <v>0</v>
      </c>
      <c r="AF9">
        <v>73</v>
      </c>
      <c r="AG9">
        <v>0</v>
      </c>
      <c r="AH9">
        <v>7926122.2999999998</v>
      </c>
      <c r="AI9">
        <v>0</v>
      </c>
      <c r="AJ9">
        <v>0</v>
      </c>
      <c r="AK9">
        <v>0</v>
      </c>
    </row>
    <row r="10" spans="1:37" x14ac:dyDescent="0.2">
      <c r="A10">
        <v>220340002814</v>
      </c>
      <c r="B10" s="52">
        <v>46202</v>
      </c>
      <c r="C10" s="52">
        <v>44622</v>
      </c>
      <c r="D10" t="s">
        <v>371</v>
      </c>
      <c r="E10" t="s">
        <v>349</v>
      </c>
      <c r="F10">
        <v>47241</v>
      </c>
      <c r="G10" t="s">
        <v>372</v>
      </c>
      <c r="H10" t="s">
        <v>351</v>
      </c>
      <c r="I10" t="s">
        <v>353</v>
      </c>
      <c r="J10">
        <v>-102192</v>
      </c>
      <c r="K10" t="s">
        <v>352</v>
      </c>
      <c r="L10" t="s">
        <v>352</v>
      </c>
      <c r="M10" t="s">
        <v>352</v>
      </c>
      <c r="N10" t="s">
        <v>352</v>
      </c>
      <c r="O10" t="s">
        <v>352</v>
      </c>
      <c r="P10" t="s">
        <v>352</v>
      </c>
      <c r="Q10" t="s">
        <v>352</v>
      </c>
      <c r="R10">
        <v>23725686.300000001</v>
      </c>
      <c r="S10">
        <v>2.1</v>
      </c>
      <c r="T10">
        <v>19</v>
      </c>
      <c r="U10">
        <v>1129794585</v>
      </c>
      <c r="V10">
        <v>57241071.799999997</v>
      </c>
      <c r="W10">
        <v>1.2</v>
      </c>
      <c r="X10">
        <v>22</v>
      </c>
      <c r="Y10">
        <v>4770089316</v>
      </c>
      <c r="Z10">
        <v>125573803.5</v>
      </c>
      <c r="AA10">
        <v>2</v>
      </c>
      <c r="AB10">
        <v>51</v>
      </c>
      <c r="AC10">
        <v>6278690175</v>
      </c>
      <c r="AD10">
        <v>393228128.69999999</v>
      </c>
      <c r="AE10">
        <v>0</v>
      </c>
      <c r="AF10">
        <v>134</v>
      </c>
      <c r="AG10">
        <v>0</v>
      </c>
      <c r="AH10">
        <v>174235620.5</v>
      </c>
      <c r="AI10">
        <v>0</v>
      </c>
      <c r="AJ10">
        <v>0</v>
      </c>
      <c r="AK10">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0"/>
  <sheetViews>
    <sheetView zoomScale="85" workbookViewId="0">
      <pane ySplit="1" topLeftCell="A2" activePane="bottomLeft" state="frozen"/>
      <selection pane="bottomLeft" activeCell="F14" sqref="F14"/>
    </sheetView>
  </sheetViews>
  <sheetFormatPr baseColWidth="10" defaultColWidth="8.83203125" defaultRowHeight="15" x14ac:dyDescent="0.2"/>
  <cols>
    <col min="1" max="1" width="13.5" customWidth="1"/>
    <col min="2" max="2" width="25.1640625" customWidth="1"/>
    <col min="3" max="3" width="35.5" customWidth="1"/>
    <col min="4" max="4" width="41" customWidth="1"/>
    <col min="5" max="6" width="33.5" customWidth="1"/>
    <col min="7" max="7" width="32.1640625" customWidth="1"/>
    <col min="8" max="8" width="28.6640625" customWidth="1"/>
    <col min="9" max="9" width="45.6640625" customWidth="1"/>
  </cols>
  <sheetData>
    <row r="1" spans="1:9" x14ac:dyDescent="0.2">
      <c r="A1" s="13" t="s">
        <v>0</v>
      </c>
      <c r="B1" s="14" t="s">
        <v>1</v>
      </c>
      <c r="C1" s="14" t="s">
        <v>2</v>
      </c>
      <c r="D1" s="14" t="s">
        <v>173</v>
      </c>
      <c r="E1" s="14" t="s">
        <v>174</v>
      </c>
      <c r="F1" s="17" t="s">
        <v>212</v>
      </c>
      <c r="G1" s="14" t="s">
        <v>175</v>
      </c>
      <c r="H1" s="15" t="s">
        <v>176</v>
      </c>
      <c r="I1" s="18" t="s">
        <v>213</v>
      </c>
    </row>
    <row r="2" spans="1:9" x14ac:dyDescent="0.2">
      <c r="A2" s="8" t="s">
        <v>27</v>
      </c>
      <c r="B2" s="8"/>
      <c r="C2" s="8" t="s">
        <v>125</v>
      </c>
      <c r="D2" t="s">
        <v>177</v>
      </c>
      <c r="E2">
        <v>4</v>
      </c>
      <c r="F2">
        <v>6</v>
      </c>
      <c r="G2" t="s">
        <v>178</v>
      </c>
      <c r="H2">
        <v>2</v>
      </c>
      <c r="I2">
        <v>6</v>
      </c>
    </row>
    <row r="3" spans="1:9" x14ac:dyDescent="0.2">
      <c r="A3" s="8" t="s">
        <v>27</v>
      </c>
      <c r="B3" s="8"/>
      <c r="C3" s="8" t="s">
        <v>125</v>
      </c>
      <c r="D3" t="s">
        <v>179</v>
      </c>
      <c r="E3">
        <v>5</v>
      </c>
      <c r="F3">
        <v>11</v>
      </c>
      <c r="G3" t="s">
        <v>180</v>
      </c>
      <c r="H3">
        <v>5</v>
      </c>
      <c r="I3">
        <v>11</v>
      </c>
    </row>
    <row r="4" spans="1:9" x14ac:dyDescent="0.2">
      <c r="A4" s="16" t="s">
        <v>38</v>
      </c>
      <c r="B4" s="16"/>
      <c r="C4" s="16" t="s">
        <v>126</v>
      </c>
      <c r="D4" t="s">
        <v>181</v>
      </c>
      <c r="E4">
        <v>43</v>
      </c>
      <c r="F4">
        <v>41</v>
      </c>
      <c r="G4" t="s">
        <v>181</v>
      </c>
      <c r="H4">
        <v>43</v>
      </c>
      <c r="I4">
        <v>41</v>
      </c>
    </row>
    <row r="5" spans="1:9" x14ac:dyDescent="0.2">
      <c r="A5" s="8" t="s">
        <v>27</v>
      </c>
      <c r="B5" s="8"/>
      <c r="C5" s="8" t="s">
        <v>125</v>
      </c>
      <c r="D5" t="s">
        <v>182</v>
      </c>
      <c r="E5">
        <v>8</v>
      </c>
      <c r="F5">
        <v>5</v>
      </c>
      <c r="G5" t="s">
        <v>202</v>
      </c>
      <c r="H5">
        <v>3</v>
      </c>
      <c r="I5">
        <v>5</v>
      </c>
    </row>
    <row r="6" spans="1:9" x14ac:dyDescent="0.2">
      <c r="A6" t="s">
        <v>86</v>
      </c>
      <c r="C6" t="s">
        <v>153</v>
      </c>
      <c r="D6" t="s">
        <v>181</v>
      </c>
      <c r="E6">
        <v>19</v>
      </c>
      <c r="F6">
        <v>16</v>
      </c>
      <c r="G6" t="s">
        <v>181</v>
      </c>
      <c r="H6">
        <v>19</v>
      </c>
      <c r="I6">
        <v>16</v>
      </c>
    </row>
    <row r="7" spans="1:9" x14ac:dyDescent="0.2">
      <c r="A7" t="s">
        <v>27</v>
      </c>
      <c r="C7" t="s">
        <v>125</v>
      </c>
      <c r="D7" t="s">
        <v>183</v>
      </c>
      <c r="E7">
        <v>1</v>
      </c>
      <c r="F7">
        <v>7</v>
      </c>
      <c r="G7" t="s">
        <v>184</v>
      </c>
      <c r="H7">
        <v>1</v>
      </c>
      <c r="I7">
        <v>7</v>
      </c>
    </row>
    <row r="8" spans="1:9" x14ac:dyDescent="0.2">
      <c r="A8" t="s">
        <v>27</v>
      </c>
      <c r="C8" t="s">
        <v>125</v>
      </c>
      <c r="D8" t="s">
        <v>185</v>
      </c>
      <c r="E8">
        <v>1</v>
      </c>
      <c r="F8">
        <v>1</v>
      </c>
      <c r="G8" t="s">
        <v>186</v>
      </c>
      <c r="H8">
        <v>1</v>
      </c>
      <c r="I8">
        <v>1</v>
      </c>
    </row>
    <row r="9" spans="1:9" x14ac:dyDescent="0.2">
      <c r="A9" t="s">
        <v>27</v>
      </c>
      <c r="C9" t="s">
        <v>125</v>
      </c>
      <c r="D9" t="s">
        <v>187</v>
      </c>
      <c r="E9">
        <v>2</v>
      </c>
      <c r="F9">
        <v>9</v>
      </c>
      <c r="G9" t="s">
        <v>188</v>
      </c>
      <c r="H9">
        <v>2</v>
      </c>
      <c r="I9">
        <v>9</v>
      </c>
    </row>
    <row r="10" spans="1:9" x14ac:dyDescent="0.2">
      <c r="A10" t="s">
        <v>27</v>
      </c>
      <c r="C10" t="s">
        <v>125</v>
      </c>
      <c r="D10" t="s">
        <v>229</v>
      </c>
      <c r="E10">
        <v>2</v>
      </c>
      <c r="F10">
        <v>3</v>
      </c>
    </row>
    <row r="11" spans="1:9" x14ac:dyDescent="0.2">
      <c r="A11" t="s">
        <v>27</v>
      </c>
      <c r="C11" t="s">
        <v>125</v>
      </c>
      <c r="D11" t="s">
        <v>189</v>
      </c>
      <c r="E11">
        <v>1</v>
      </c>
      <c r="F11">
        <v>0</v>
      </c>
      <c r="G11" t="s">
        <v>190</v>
      </c>
      <c r="H11">
        <v>1</v>
      </c>
      <c r="I11">
        <v>0</v>
      </c>
    </row>
    <row r="12" spans="1:9" x14ac:dyDescent="0.2">
      <c r="A12" t="s">
        <v>27</v>
      </c>
      <c r="C12" t="s">
        <v>125</v>
      </c>
      <c r="D12" t="s">
        <v>191</v>
      </c>
      <c r="E12">
        <v>1</v>
      </c>
      <c r="F12">
        <v>6</v>
      </c>
      <c r="G12" t="s">
        <v>192</v>
      </c>
      <c r="H12">
        <v>1</v>
      </c>
      <c r="I12">
        <v>5</v>
      </c>
    </row>
    <row r="13" spans="1:9" x14ac:dyDescent="0.2">
      <c r="A13" t="s">
        <v>27</v>
      </c>
      <c r="C13" t="s">
        <v>125</v>
      </c>
      <c r="D13" t="s">
        <v>193</v>
      </c>
      <c r="E13">
        <v>5</v>
      </c>
      <c r="F13">
        <v>8</v>
      </c>
      <c r="G13" t="s">
        <v>194</v>
      </c>
      <c r="H13">
        <v>5</v>
      </c>
      <c r="I13">
        <v>8</v>
      </c>
    </row>
    <row r="14" spans="1:9" x14ac:dyDescent="0.2">
      <c r="A14" t="s">
        <v>27</v>
      </c>
      <c r="C14" t="s">
        <v>125</v>
      </c>
      <c r="D14" t="s">
        <v>195</v>
      </c>
      <c r="E14">
        <v>1</v>
      </c>
      <c r="F14">
        <v>2</v>
      </c>
    </row>
    <row r="15" spans="1:9" x14ac:dyDescent="0.2">
      <c r="A15" t="s">
        <v>27</v>
      </c>
      <c r="C15" t="s">
        <v>125</v>
      </c>
      <c r="D15" t="s">
        <v>196</v>
      </c>
      <c r="E15">
        <v>3</v>
      </c>
      <c r="F15">
        <v>3</v>
      </c>
      <c r="G15" t="s">
        <v>197</v>
      </c>
      <c r="H15">
        <v>3</v>
      </c>
      <c r="I15">
        <v>3</v>
      </c>
    </row>
    <row r="16" spans="1:9" x14ac:dyDescent="0.2">
      <c r="A16" t="s">
        <v>27</v>
      </c>
      <c r="C16" t="s">
        <v>125</v>
      </c>
      <c r="D16" t="s">
        <v>198</v>
      </c>
      <c r="E16">
        <v>1</v>
      </c>
      <c r="F16">
        <v>1</v>
      </c>
      <c r="G16" t="s">
        <v>199</v>
      </c>
      <c r="H16">
        <v>1</v>
      </c>
      <c r="I16">
        <v>1</v>
      </c>
    </row>
    <row r="17" spans="1:9" x14ac:dyDescent="0.2">
      <c r="A17" t="s">
        <v>27</v>
      </c>
      <c r="C17" t="s">
        <v>125</v>
      </c>
      <c r="D17" t="s">
        <v>200</v>
      </c>
      <c r="E17">
        <v>5</v>
      </c>
      <c r="F17">
        <v>10</v>
      </c>
      <c r="G17" t="s">
        <v>201</v>
      </c>
      <c r="H17">
        <v>5</v>
      </c>
      <c r="I17">
        <v>9</v>
      </c>
    </row>
    <row r="18" spans="1:9" x14ac:dyDescent="0.2">
      <c r="A18" t="s">
        <v>27</v>
      </c>
      <c r="C18" t="s">
        <v>125</v>
      </c>
      <c r="D18" t="s">
        <v>203</v>
      </c>
      <c r="E18">
        <v>1</v>
      </c>
      <c r="F18">
        <v>1</v>
      </c>
      <c r="G18" t="s">
        <v>204</v>
      </c>
      <c r="H18">
        <v>1</v>
      </c>
      <c r="I18">
        <v>1</v>
      </c>
    </row>
    <row r="19" spans="1:9" x14ac:dyDescent="0.2">
      <c r="A19" t="s">
        <v>27</v>
      </c>
      <c r="C19" t="s">
        <v>125</v>
      </c>
      <c r="D19" t="s">
        <v>205</v>
      </c>
      <c r="E19">
        <v>1</v>
      </c>
      <c r="F19">
        <v>2</v>
      </c>
      <c r="G19" t="s">
        <v>206</v>
      </c>
      <c r="H19">
        <v>1</v>
      </c>
      <c r="I19">
        <v>2</v>
      </c>
    </row>
    <row r="20" spans="1:9" x14ac:dyDescent="0.2">
      <c r="A20" t="s">
        <v>27</v>
      </c>
      <c r="C20" t="s">
        <v>125</v>
      </c>
      <c r="D20" t="s">
        <v>207</v>
      </c>
      <c r="E20">
        <v>66</v>
      </c>
      <c r="F20">
        <v>133</v>
      </c>
      <c r="G20" t="s">
        <v>207</v>
      </c>
      <c r="H20">
        <v>66</v>
      </c>
      <c r="I20">
        <v>131</v>
      </c>
    </row>
  </sheetData>
  <autoFilter ref="A1:I20" xr:uid="{00000000-0001-0000-0200-000000000000}">
    <sortState xmlns:xlrd2="http://schemas.microsoft.com/office/spreadsheetml/2017/richdata2" ref="A6:I20">
      <sortCondition descending="1" ref="C1:C20"/>
    </sortState>
  </autoFilter>
  <sortState xmlns:xlrd2="http://schemas.microsoft.com/office/spreadsheetml/2017/richdata2" ref="A4:H20">
    <sortCondition descending="1" ref="E2:E20"/>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36"/>
  <sheetViews>
    <sheetView zoomScaleNormal="80" workbookViewId="0">
      <selection activeCell="I27" sqref="I27"/>
    </sheetView>
  </sheetViews>
  <sheetFormatPr baseColWidth="10" defaultColWidth="15.6640625" defaultRowHeight="15" x14ac:dyDescent="0.2"/>
  <cols>
    <col min="1" max="8" width="15.6640625" style="3" customWidth="1"/>
    <col min="9" max="9" width="15.6640625" style="30" customWidth="1"/>
    <col min="10" max="19" width="15.6640625" style="3" customWidth="1"/>
    <col min="20" max="16384" width="15.6640625" style="3"/>
  </cols>
  <sheetData>
    <row r="1" spans="1:19" x14ac:dyDescent="0.2">
      <c r="A1" s="6" t="s">
        <v>0</v>
      </c>
      <c r="B1" s="6" t="s">
        <v>1</v>
      </c>
      <c r="C1" s="6" t="s">
        <v>2</v>
      </c>
      <c r="D1" s="6" t="s">
        <v>3</v>
      </c>
      <c r="E1" s="6" t="s">
        <v>4</v>
      </c>
      <c r="F1" s="6" t="s">
        <v>5</v>
      </c>
      <c r="G1" s="6" t="s">
        <v>211</v>
      </c>
      <c r="H1" s="6" t="s">
        <v>238</v>
      </c>
      <c r="I1" s="31" t="s">
        <v>6</v>
      </c>
      <c r="J1" s="6" t="s">
        <v>7</v>
      </c>
      <c r="K1" s="6" t="s">
        <v>265</v>
      </c>
      <c r="L1" s="23" t="s">
        <v>266</v>
      </c>
      <c r="M1" s="6" t="s">
        <v>8</v>
      </c>
      <c r="N1" s="6" t="s">
        <v>9</v>
      </c>
      <c r="O1" s="6" t="s">
        <v>10</v>
      </c>
      <c r="P1" s="6" t="s">
        <v>11</v>
      </c>
      <c r="Q1" s="6" t="s">
        <v>12</v>
      </c>
      <c r="R1" s="6" t="s">
        <v>13</v>
      </c>
      <c r="S1" s="6" t="s">
        <v>14</v>
      </c>
    </row>
    <row r="2" spans="1:19" x14ac:dyDescent="0.2">
      <c r="A2" s="4" t="s">
        <v>15</v>
      </c>
      <c r="B2" s="1" t="s">
        <v>16</v>
      </c>
      <c r="C2" s="1" t="s">
        <v>17</v>
      </c>
      <c r="D2" s="4" t="s">
        <v>18</v>
      </c>
      <c r="E2" s="4" t="s">
        <v>19</v>
      </c>
      <c r="F2" s="4" t="s">
        <v>20</v>
      </c>
      <c r="G2" s="4" t="s">
        <v>87</v>
      </c>
      <c r="H2" s="4" t="s">
        <v>87</v>
      </c>
      <c r="I2" s="25">
        <v>1</v>
      </c>
      <c r="J2" s="4" t="s">
        <v>65</v>
      </c>
      <c r="K2" s="4" t="s">
        <v>65</v>
      </c>
      <c r="L2" s="4" t="s">
        <v>65</v>
      </c>
      <c r="M2" s="4" t="s">
        <v>22</v>
      </c>
      <c r="N2" s="4" t="s">
        <v>23</v>
      </c>
      <c r="O2" s="4" t="s">
        <v>22</v>
      </c>
      <c r="P2" s="4" t="s">
        <v>24</v>
      </c>
      <c r="Q2" s="4" t="s">
        <v>25</v>
      </c>
      <c r="R2" s="4" t="s">
        <v>26</v>
      </c>
      <c r="S2" s="4" t="s">
        <v>22</v>
      </c>
    </row>
    <row r="3" spans="1:19" x14ac:dyDescent="0.2">
      <c r="A3" s="4" t="s">
        <v>27</v>
      </c>
      <c r="B3" s="4"/>
      <c r="C3" s="4" t="s">
        <v>28</v>
      </c>
      <c r="D3" s="4" t="s">
        <v>29</v>
      </c>
      <c r="E3" s="4" t="s">
        <v>30</v>
      </c>
      <c r="F3" s="4" t="s">
        <v>31</v>
      </c>
      <c r="G3" s="4" t="s">
        <v>87</v>
      </c>
      <c r="H3" s="4" t="s">
        <v>87</v>
      </c>
      <c r="I3" s="25">
        <v>1</v>
      </c>
      <c r="J3" s="4" t="s">
        <v>65</v>
      </c>
      <c r="K3" s="4" t="s">
        <v>65</v>
      </c>
      <c r="L3" s="4" t="s">
        <v>65</v>
      </c>
      <c r="M3" s="4" t="s">
        <v>32</v>
      </c>
      <c r="N3" s="4" t="s">
        <v>33</v>
      </c>
      <c r="O3" s="4" t="s">
        <v>34</v>
      </c>
      <c r="P3" s="4" t="s">
        <v>35</v>
      </c>
      <c r="Q3" s="4" t="s">
        <v>36</v>
      </c>
      <c r="R3" s="4" t="s">
        <v>37</v>
      </c>
      <c r="S3" s="4"/>
    </row>
    <row r="4" spans="1:19" x14ac:dyDescent="0.2">
      <c r="A4" s="4" t="s">
        <v>38</v>
      </c>
      <c r="B4" s="4" t="s">
        <v>16</v>
      </c>
      <c r="C4" s="4" t="s">
        <v>39</v>
      </c>
      <c r="D4" s="4" t="s">
        <v>18</v>
      </c>
      <c r="E4" s="4" t="s">
        <v>19</v>
      </c>
      <c r="F4" s="4" t="s">
        <v>20</v>
      </c>
      <c r="G4" s="4" t="s">
        <v>87</v>
      </c>
      <c r="H4" s="4" t="s">
        <v>87</v>
      </c>
      <c r="I4" s="25">
        <v>1</v>
      </c>
      <c r="J4" s="4" t="s">
        <v>65</v>
      </c>
      <c r="K4" s="4" t="s">
        <v>65</v>
      </c>
      <c r="L4" s="4" t="s">
        <v>65</v>
      </c>
      <c r="M4" s="4" t="s">
        <v>22</v>
      </c>
      <c r="N4" s="4" t="s">
        <v>40</v>
      </c>
      <c r="O4" s="4" t="s">
        <v>22</v>
      </c>
      <c r="P4" s="4" t="s">
        <v>41</v>
      </c>
      <c r="Q4" s="4" t="s">
        <v>25</v>
      </c>
      <c r="R4" s="4" t="s">
        <v>26</v>
      </c>
      <c r="S4" s="4" t="s">
        <v>22</v>
      </c>
    </row>
    <row r="5" spans="1:19" x14ac:dyDescent="0.2">
      <c r="A5" s="1" t="s">
        <v>42</v>
      </c>
      <c r="B5" s="1"/>
      <c r="C5" s="1" t="s">
        <v>43</v>
      </c>
      <c r="D5" s="1" t="s">
        <v>44</v>
      </c>
      <c r="E5" s="1" t="s">
        <v>30</v>
      </c>
      <c r="F5" s="1" t="s">
        <v>31</v>
      </c>
      <c r="G5" s="4" t="s">
        <v>87</v>
      </c>
      <c r="H5" s="4" t="s">
        <v>87</v>
      </c>
      <c r="I5" s="26">
        <v>1</v>
      </c>
      <c r="J5" s="4" t="s">
        <v>65</v>
      </c>
      <c r="K5" s="4" t="s">
        <v>65</v>
      </c>
      <c r="L5" s="4" t="s">
        <v>65</v>
      </c>
      <c r="M5" s="1" t="s">
        <v>45</v>
      </c>
      <c r="N5" s="1" t="s">
        <v>46</v>
      </c>
      <c r="O5" s="1" t="s">
        <v>47</v>
      </c>
      <c r="P5" s="1" t="s">
        <v>48</v>
      </c>
      <c r="Q5" s="1" t="s">
        <v>49</v>
      </c>
      <c r="R5" s="1" t="s">
        <v>50</v>
      </c>
      <c r="S5" s="1"/>
    </row>
    <row r="6" spans="1:19" x14ac:dyDescent="0.2">
      <c r="A6" s="4" t="s">
        <v>51</v>
      </c>
      <c r="B6" s="4"/>
      <c r="C6" s="2" t="s">
        <v>52</v>
      </c>
      <c r="D6" s="4" t="s">
        <v>53</v>
      </c>
      <c r="E6" s="4" t="s">
        <v>30</v>
      </c>
      <c r="F6" s="4" t="s">
        <v>54</v>
      </c>
      <c r="G6" s="4" t="s">
        <v>87</v>
      </c>
      <c r="H6" s="4" t="s">
        <v>87</v>
      </c>
      <c r="I6" s="25">
        <v>1</v>
      </c>
      <c r="J6" s="4" t="s">
        <v>65</v>
      </c>
      <c r="K6" s="4" t="s">
        <v>65</v>
      </c>
      <c r="L6" s="4" t="s">
        <v>65</v>
      </c>
      <c r="M6" s="4" t="s">
        <v>55</v>
      </c>
      <c r="N6" s="4" t="s">
        <v>56</v>
      </c>
      <c r="O6" s="4" t="s">
        <v>57</v>
      </c>
      <c r="P6" s="4" t="s">
        <v>58</v>
      </c>
      <c r="Q6" s="4" t="s">
        <v>59</v>
      </c>
      <c r="R6" s="4" t="s">
        <v>60</v>
      </c>
      <c r="S6" s="4"/>
    </row>
    <row r="7" spans="1:19" x14ac:dyDescent="0.2">
      <c r="A7" s="1" t="s">
        <v>51</v>
      </c>
      <c r="B7" s="1" t="s">
        <v>61</v>
      </c>
      <c r="C7" s="1" t="s">
        <v>62</v>
      </c>
      <c r="D7" s="1" t="s">
        <v>22</v>
      </c>
      <c r="E7" s="1" t="s">
        <v>30</v>
      </c>
      <c r="F7" s="1" t="s">
        <v>20</v>
      </c>
      <c r="G7" s="4" t="s">
        <v>87</v>
      </c>
      <c r="H7" s="4" t="s">
        <v>87</v>
      </c>
      <c r="I7" s="26">
        <v>1</v>
      </c>
      <c r="J7" s="4" t="s">
        <v>65</v>
      </c>
      <c r="K7" s="4" t="s">
        <v>65</v>
      </c>
      <c r="L7" s="4" t="s">
        <v>65</v>
      </c>
      <c r="M7" s="1" t="s">
        <v>63</v>
      </c>
      <c r="N7" s="1" t="s">
        <v>64</v>
      </c>
      <c r="O7" s="1" t="s">
        <v>22</v>
      </c>
      <c r="P7" s="1" t="s">
        <v>41</v>
      </c>
      <c r="Q7" s="1" t="s">
        <v>25</v>
      </c>
      <c r="R7" s="1" t="s">
        <v>22</v>
      </c>
      <c r="S7" s="1" t="s">
        <v>22</v>
      </c>
    </row>
    <row r="8" spans="1:19" x14ac:dyDescent="0.2">
      <c r="A8" s="8" t="s">
        <v>140</v>
      </c>
      <c r="B8" s="8" t="s">
        <v>154</v>
      </c>
      <c r="C8" s="8" t="s">
        <v>139</v>
      </c>
      <c r="D8" s="8" t="s">
        <v>79</v>
      </c>
      <c r="E8" s="11" t="s">
        <v>84</v>
      </c>
      <c r="F8" s="8" t="s">
        <v>20</v>
      </c>
      <c r="G8" s="4" t="s">
        <v>87</v>
      </c>
      <c r="H8" s="4" t="s">
        <v>87</v>
      </c>
      <c r="I8" s="27">
        <v>1</v>
      </c>
      <c r="J8" s="4" t="s">
        <v>65</v>
      </c>
      <c r="K8" s="4" t="s">
        <v>65</v>
      </c>
      <c r="L8" s="4" t="s">
        <v>65</v>
      </c>
      <c r="M8" s="11" t="s">
        <v>22</v>
      </c>
      <c r="N8" s="9" t="s">
        <v>78</v>
      </c>
      <c r="O8" s="8" t="s">
        <v>22</v>
      </c>
      <c r="P8" s="8" t="s">
        <v>77</v>
      </c>
      <c r="Q8" s="8" t="s">
        <v>25</v>
      </c>
      <c r="R8" s="8" t="s">
        <v>164</v>
      </c>
      <c r="S8" s="10" t="s">
        <v>164</v>
      </c>
    </row>
    <row r="9" spans="1:19" x14ac:dyDescent="0.2">
      <c r="A9" s="11" t="s">
        <v>83</v>
      </c>
      <c r="B9" s="11" t="s">
        <v>154</v>
      </c>
      <c r="C9" s="12" t="s">
        <v>141</v>
      </c>
      <c r="D9" s="11" t="s">
        <v>79</v>
      </c>
      <c r="E9" s="11" t="s">
        <v>84</v>
      </c>
      <c r="F9" s="11" t="s">
        <v>20</v>
      </c>
      <c r="G9" s="4" t="s">
        <v>87</v>
      </c>
      <c r="H9" s="4" t="s">
        <v>87</v>
      </c>
      <c r="I9" s="27">
        <v>1</v>
      </c>
      <c r="J9" s="4" t="s">
        <v>65</v>
      </c>
      <c r="K9" s="4" t="s">
        <v>65</v>
      </c>
      <c r="L9" s="4" t="s">
        <v>65</v>
      </c>
      <c r="M9" s="11" t="s">
        <v>22</v>
      </c>
      <c r="N9" s="9" t="s">
        <v>78</v>
      </c>
      <c r="O9" s="8" t="s">
        <v>22</v>
      </c>
      <c r="P9" s="8" t="s">
        <v>77</v>
      </c>
      <c r="Q9" s="8" t="s">
        <v>25</v>
      </c>
      <c r="R9" s="8" t="s">
        <v>164</v>
      </c>
      <c r="S9" s="10" t="s">
        <v>164</v>
      </c>
    </row>
    <row r="10" spans="1:19" x14ac:dyDescent="0.2">
      <c r="A10" s="11" t="s">
        <v>83</v>
      </c>
      <c r="B10" s="11" t="s">
        <v>72</v>
      </c>
      <c r="C10" s="12" t="s">
        <v>145</v>
      </c>
      <c r="D10" s="3" t="s">
        <v>71</v>
      </c>
      <c r="E10" s="11" t="s">
        <v>84</v>
      </c>
      <c r="F10" s="11" t="s">
        <v>31</v>
      </c>
      <c r="G10" s="4" t="s">
        <v>87</v>
      </c>
      <c r="H10" s="4" t="s">
        <v>87</v>
      </c>
      <c r="I10" s="27">
        <v>1</v>
      </c>
      <c r="J10" s="4" t="s">
        <v>65</v>
      </c>
      <c r="K10" s="4" t="s">
        <v>65</v>
      </c>
      <c r="L10" s="4" t="s">
        <v>65</v>
      </c>
      <c r="M10" s="11" t="s">
        <v>144</v>
      </c>
      <c r="N10" s="11" t="s">
        <v>70</v>
      </c>
      <c r="O10" s="11" t="s">
        <v>22</v>
      </c>
      <c r="P10" s="11" t="s">
        <v>69</v>
      </c>
      <c r="Q10" s="11" t="s">
        <v>25</v>
      </c>
      <c r="R10" s="11" t="s">
        <v>171</v>
      </c>
      <c r="S10" s="11" t="s">
        <v>160</v>
      </c>
    </row>
    <row r="11" spans="1:19" x14ac:dyDescent="0.2">
      <c r="A11" s="7" t="s">
        <v>86</v>
      </c>
      <c r="B11" s="7" t="s">
        <v>76</v>
      </c>
      <c r="C11" s="21" t="s">
        <v>142</v>
      </c>
      <c r="D11" s="7" t="s">
        <v>75</v>
      </c>
      <c r="E11" s="5" t="s">
        <v>84</v>
      </c>
      <c r="F11" s="7" t="s">
        <v>20</v>
      </c>
      <c r="G11" s="7" t="s">
        <v>80</v>
      </c>
      <c r="H11" s="7" t="s">
        <v>87</v>
      </c>
      <c r="I11" s="28">
        <v>1</v>
      </c>
      <c r="J11" s="5">
        <v>1</v>
      </c>
      <c r="K11" s="7">
        <v>1</v>
      </c>
      <c r="L11" s="4" t="s">
        <v>65</v>
      </c>
      <c r="M11" s="7" t="s">
        <v>74</v>
      </c>
      <c r="N11" s="7">
        <v>77777002054</v>
      </c>
      <c r="O11" s="7" t="s">
        <v>143</v>
      </c>
      <c r="P11" s="7" t="s">
        <v>73</v>
      </c>
      <c r="Q11" s="7" t="s">
        <v>25</v>
      </c>
      <c r="R11" s="7" t="s">
        <v>162</v>
      </c>
      <c r="S11" s="7" t="s">
        <v>162</v>
      </c>
    </row>
    <row r="12" spans="1:19" x14ac:dyDescent="0.2">
      <c r="A12" s="7" t="s">
        <v>86</v>
      </c>
      <c r="B12" s="7"/>
      <c r="C12" s="21" t="s">
        <v>155</v>
      </c>
      <c r="D12" s="7" t="s">
        <v>156</v>
      </c>
      <c r="E12" s="5" t="s">
        <v>84</v>
      </c>
      <c r="F12" s="7" t="s">
        <v>22</v>
      </c>
      <c r="G12" s="7" t="s">
        <v>31</v>
      </c>
      <c r="H12" s="7" t="s">
        <v>87</v>
      </c>
      <c r="I12" s="28" t="s">
        <v>22</v>
      </c>
      <c r="J12" s="5">
        <v>7</v>
      </c>
      <c r="K12" s="7">
        <v>4</v>
      </c>
      <c r="L12" s="4" t="s">
        <v>65</v>
      </c>
      <c r="M12" s="7" t="s">
        <v>157</v>
      </c>
      <c r="N12" s="7" t="s">
        <v>244</v>
      </c>
      <c r="O12" s="7" t="s">
        <v>22</v>
      </c>
      <c r="P12" s="7" t="s">
        <v>41</v>
      </c>
      <c r="Q12" s="7" t="s">
        <v>25</v>
      </c>
      <c r="R12" s="7" t="s">
        <v>161</v>
      </c>
      <c r="S12" s="7"/>
    </row>
    <row r="13" spans="1:19" x14ac:dyDescent="0.2">
      <c r="A13" s="5" t="s">
        <v>38</v>
      </c>
      <c r="B13" s="5" t="s">
        <v>109</v>
      </c>
      <c r="C13" s="21" t="s">
        <v>150</v>
      </c>
      <c r="D13" s="5" t="s">
        <v>107</v>
      </c>
      <c r="E13" s="5" t="s">
        <v>84</v>
      </c>
      <c r="F13" s="5" t="s">
        <v>22</v>
      </c>
      <c r="G13" s="5" t="s">
        <v>31</v>
      </c>
      <c r="H13" s="5" t="s">
        <v>31</v>
      </c>
      <c r="I13" s="28" t="s">
        <v>22</v>
      </c>
      <c r="J13" s="5">
        <v>2</v>
      </c>
      <c r="K13" s="5">
        <v>3</v>
      </c>
      <c r="L13" s="4" t="s">
        <v>65</v>
      </c>
      <c r="M13" s="5" t="s">
        <v>226</v>
      </c>
      <c r="N13" s="5">
        <v>77077077777</v>
      </c>
      <c r="O13" s="7" t="s">
        <v>151</v>
      </c>
      <c r="P13" s="7" t="s">
        <v>237</v>
      </c>
      <c r="Q13" s="7" t="s">
        <v>25</v>
      </c>
      <c r="R13" s="7" t="s">
        <v>218</v>
      </c>
      <c r="S13" s="5" t="s">
        <v>158</v>
      </c>
    </row>
    <row r="14" spans="1:19" x14ac:dyDescent="0.2">
      <c r="A14" s="5" t="s">
        <v>83</v>
      </c>
      <c r="B14" s="5" t="s">
        <v>109</v>
      </c>
      <c r="C14" s="21" t="s">
        <v>169</v>
      </c>
      <c r="D14" s="5" t="s">
        <v>107</v>
      </c>
      <c r="E14" s="5" t="s">
        <v>84</v>
      </c>
      <c r="F14" s="5" t="s">
        <v>22</v>
      </c>
      <c r="G14" s="5" t="s">
        <v>87</v>
      </c>
      <c r="H14" s="5" t="s">
        <v>87</v>
      </c>
      <c r="I14" s="28" t="s">
        <v>22</v>
      </c>
      <c r="J14" s="5">
        <v>1</v>
      </c>
      <c r="K14" s="5">
        <v>1</v>
      </c>
      <c r="L14" s="4" t="s">
        <v>65</v>
      </c>
      <c r="M14" s="5" t="s">
        <v>226</v>
      </c>
      <c r="N14" s="5">
        <v>77077077777</v>
      </c>
      <c r="O14" s="7" t="s">
        <v>152</v>
      </c>
      <c r="P14" s="7" t="s">
        <v>237</v>
      </c>
      <c r="Q14" s="7" t="s">
        <v>25</v>
      </c>
      <c r="R14" s="7" t="s">
        <v>218</v>
      </c>
      <c r="S14" s="5" t="s">
        <v>158</v>
      </c>
    </row>
    <row r="15" spans="1:19" x14ac:dyDescent="0.2">
      <c r="A15" s="5" t="s">
        <v>83</v>
      </c>
      <c r="B15" s="5" t="s">
        <v>68</v>
      </c>
      <c r="C15" s="21" t="s">
        <v>148</v>
      </c>
      <c r="D15" s="5" t="s">
        <v>240</v>
      </c>
      <c r="E15" s="5" t="s">
        <v>84</v>
      </c>
      <c r="F15" s="5" t="s">
        <v>20</v>
      </c>
      <c r="G15" s="5" t="s">
        <v>80</v>
      </c>
      <c r="H15" s="5" t="e">
        <f>[1]!Таблица1[[#This Row],[Наличие доставки 2024]]</f>
        <v>#REF!</v>
      </c>
      <c r="I15" s="28" t="s">
        <v>22</v>
      </c>
      <c r="J15" s="5">
        <v>1</v>
      </c>
      <c r="K15" s="5">
        <v>1</v>
      </c>
      <c r="L15" s="4" t="s">
        <v>65</v>
      </c>
      <c r="M15" s="5" t="s">
        <v>146</v>
      </c>
      <c r="N15" s="5" t="s">
        <v>22</v>
      </c>
      <c r="O15" s="7" t="s">
        <v>67</v>
      </c>
      <c r="P15" s="7" t="s">
        <v>66</v>
      </c>
      <c r="Q15" s="7" t="s">
        <v>25</v>
      </c>
      <c r="R15" s="7" t="s">
        <v>241</v>
      </c>
      <c r="S15" s="5" t="s">
        <v>239</v>
      </c>
    </row>
    <row r="16" spans="1:19" x14ac:dyDescent="0.2">
      <c r="A16" s="5" t="s">
        <v>83</v>
      </c>
      <c r="B16" s="5" t="s">
        <v>68</v>
      </c>
      <c r="C16" s="21" t="s">
        <v>149</v>
      </c>
      <c r="D16" s="5" t="s">
        <v>242</v>
      </c>
      <c r="E16" s="5" t="s">
        <v>84</v>
      </c>
      <c r="F16" s="5" t="s">
        <v>20</v>
      </c>
      <c r="G16" s="5" t="s">
        <v>87</v>
      </c>
      <c r="H16" s="5" t="e">
        <f>[1]!Таблица1[[#This Row],[Наличие доставки 2024]]</f>
        <v>#REF!</v>
      </c>
      <c r="I16" s="28" t="s">
        <v>22</v>
      </c>
      <c r="J16" s="5">
        <v>1</v>
      </c>
      <c r="K16" s="5">
        <v>1</v>
      </c>
      <c r="L16" s="4" t="s">
        <v>65</v>
      </c>
      <c r="M16" s="5" t="s">
        <v>147</v>
      </c>
      <c r="N16" s="5" t="s">
        <v>22</v>
      </c>
      <c r="O16" s="7" t="s">
        <v>67</v>
      </c>
      <c r="P16" s="7" t="s">
        <v>66</v>
      </c>
      <c r="Q16" s="7" t="s">
        <v>25</v>
      </c>
      <c r="R16" s="7" t="s">
        <v>163</v>
      </c>
      <c r="S16" s="5" t="s">
        <v>239</v>
      </c>
    </row>
    <row r="17" spans="1:19" x14ac:dyDescent="0.2">
      <c r="A17" s="7"/>
      <c r="B17" s="7"/>
      <c r="C17" s="7"/>
      <c r="D17" s="21"/>
      <c r="E17" s="7"/>
      <c r="F17" s="5"/>
      <c r="G17" s="5"/>
      <c r="H17" s="5"/>
      <c r="I17" s="29"/>
      <c r="J17" s="7"/>
      <c r="K17" s="7"/>
      <c r="L17" s="7"/>
      <c r="M17" s="5"/>
      <c r="N17" s="7"/>
      <c r="O17" s="5"/>
      <c r="P17" s="7"/>
      <c r="Q17" s="22"/>
      <c r="R17" s="7"/>
      <c r="S17" s="7"/>
    </row>
    <row r="18" spans="1:19" x14ac:dyDescent="0.2">
      <c r="A18" s="7"/>
      <c r="B18" s="7"/>
      <c r="C18" s="7"/>
      <c r="D18" s="21"/>
      <c r="E18" s="7"/>
      <c r="F18" s="5"/>
      <c r="G18" s="5"/>
      <c r="H18" s="5"/>
      <c r="I18" s="29"/>
      <c r="J18" s="7"/>
      <c r="K18" s="7"/>
      <c r="L18" s="7"/>
      <c r="M18" s="5"/>
      <c r="N18" s="7"/>
      <c r="O18" s="5"/>
      <c r="P18" s="7"/>
      <c r="Q18" s="22"/>
      <c r="R18" s="7"/>
      <c r="S18" s="7"/>
    </row>
    <row r="19" spans="1:19" x14ac:dyDescent="0.2">
      <c r="A19" s="5"/>
      <c r="B19" s="5"/>
      <c r="C19" s="5"/>
      <c r="D19" s="21"/>
      <c r="E19" s="5"/>
      <c r="F19" s="5"/>
      <c r="G19" s="5"/>
      <c r="H19" s="5"/>
      <c r="I19" s="28"/>
      <c r="J19" s="5"/>
      <c r="K19" s="5"/>
      <c r="L19" s="5"/>
      <c r="M19" s="5"/>
      <c r="N19" s="5"/>
      <c r="O19" s="5"/>
      <c r="P19" s="5"/>
      <c r="Q19" s="22"/>
      <c r="R19" s="5"/>
      <c r="S19" s="5"/>
    </row>
    <row r="20" spans="1:19" x14ac:dyDescent="0.2">
      <c r="A20" s="5"/>
      <c r="B20" s="5"/>
      <c r="C20" s="5"/>
      <c r="D20" s="21"/>
      <c r="E20" s="5"/>
      <c r="F20" s="5"/>
      <c r="G20" s="5"/>
      <c r="H20" s="5"/>
      <c r="I20" s="28"/>
      <c r="J20" s="5"/>
      <c r="K20" s="5"/>
      <c r="L20" s="5"/>
      <c r="M20" s="5"/>
      <c r="N20" s="5"/>
      <c r="O20" s="5"/>
      <c r="P20" s="5"/>
      <c r="Q20" s="22"/>
      <c r="R20" s="5"/>
      <c r="S20" s="5"/>
    </row>
    <row r="21" spans="1:19" x14ac:dyDescent="0.2">
      <c r="A21" s="5"/>
      <c r="B21" s="5"/>
      <c r="C21" s="5"/>
      <c r="D21" s="21"/>
      <c r="E21" s="5"/>
      <c r="F21" s="5"/>
      <c r="G21" s="5"/>
      <c r="H21" s="5"/>
      <c r="I21" s="28"/>
      <c r="J21" s="5"/>
      <c r="K21" s="5"/>
      <c r="L21" s="5"/>
      <c r="M21" s="5"/>
      <c r="N21" s="5"/>
      <c r="O21" s="5"/>
      <c r="P21" s="5"/>
      <c r="Q21" s="22"/>
      <c r="R21" s="5"/>
      <c r="S21" s="5"/>
    </row>
    <row r="22" spans="1:19" x14ac:dyDescent="0.2">
      <c r="A22" s="5"/>
      <c r="B22" s="5"/>
      <c r="C22" s="5"/>
      <c r="D22" s="21"/>
      <c r="E22" s="5"/>
      <c r="F22" s="5"/>
      <c r="G22" s="5"/>
      <c r="H22" s="5"/>
      <c r="I22" s="28"/>
      <c r="J22" s="5"/>
      <c r="K22" s="5"/>
      <c r="L22" s="5"/>
      <c r="M22" s="5"/>
      <c r="N22" s="5"/>
      <c r="O22" s="5"/>
      <c r="P22" s="5"/>
      <c r="Q22" s="22"/>
      <c r="R22" s="5"/>
      <c r="S22" s="5"/>
    </row>
    <row r="23" spans="1:19" x14ac:dyDescent="0.2">
      <c r="A23" s="5"/>
      <c r="B23" s="5"/>
      <c r="C23" s="5"/>
      <c r="D23" s="21"/>
      <c r="E23" s="5"/>
      <c r="F23" s="5"/>
      <c r="G23" s="5"/>
      <c r="H23" s="5"/>
      <c r="I23" s="28"/>
      <c r="J23" s="5"/>
      <c r="K23" s="5"/>
      <c r="L23" s="5"/>
      <c r="M23" s="5"/>
      <c r="N23" s="5"/>
      <c r="O23" s="5"/>
      <c r="P23" s="5"/>
      <c r="Q23" s="22"/>
      <c r="R23" s="5"/>
      <c r="S23" s="5"/>
    </row>
    <row r="24" spans="1:19" x14ac:dyDescent="0.2">
      <c r="A24" s="5"/>
      <c r="B24" s="5"/>
      <c r="C24" s="5"/>
      <c r="D24" s="21"/>
      <c r="E24" s="5"/>
      <c r="F24" s="5"/>
      <c r="G24" s="5"/>
      <c r="H24" s="5"/>
      <c r="I24" s="28"/>
      <c r="J24" s="5"/>
      <c r="K24" s="5"/>
      <c r="L24" s="5"/>
      <c r="M24" s="5"/>
      <c r="N24" s="5"/>
      <c r="O24" s="5"/>
      <c r="P24" s="5"/>
      <c r="Q24" s="22"/>
      <c r="R24" s="5"/>
      <c r="S24" s="5"/>
    </row>
    <row r="25" spans="1:19" x14ac:dyDescent="0.2">
      <c r="A25" s="5"/>
      <c r="B25" s="5"/>
      <c r="C25" s="5"/>
      <c r="D25" s="21"/>
      <c r="E25" s="5"/>
      <c r="F25" s="5"/>
      <c r="G25" s="5"/>
      <c r="H25" s="5"/>
      <c r="I25" s="28"/>
      <c r="J25" s="5"/>
      <c r="K25" s="5"/>
      <c r="L25" s="5"/>
      <c r="M25" s="5"/>
      <c r="N25" s="5"/>
      <c r="O25" s="5"/>
      <c r="P25" s="5"/>
      <c r="Q25" s="22"/>
      <c r="R25" s="5"/>
      <c r="S25" s="5"/>
    </row>
    <row r="26" spans="1:19" x14ac:dyDescent="0.2">
      <c r="A26" s="5"/>
      <c r="B26" s="5"/>
      <c r="C26" s="5"/>
      <c r="D26" s="21"/>
      <c r="E26" s="5"/>
      <c r="F26" s="5"/>
      <c r="G26" s="5"/>
      <c r="H26" s="5"/>
      <c r="I26" s="28"/>
      <c r="J26" s="5"/>
      <c r="K26" s="5"/>
      <c r="L26" s="5"/>
      <c r="M26" s="5"/>
      <c r="N26" s="5"/>
      <c r="O26" s="5"/>
      <c r="P26" s="5"/>
      <c r="Q26" s="22"/>
      <c r="R26" s="5"/>
      <c r="S26" s="5"/>
    </row>
    <row r="27" spans="1:19" x14ac:dyDescent="0.2">
      <c r="A27" s="5"/>
      <c r="B27" s="5"/>
      <c r="C27" s="5"/>
      <c r="D27" s="21"/>
      <c r="E27" s="5"/>
      <c r="F27" s="5"/>
      <c r="G27" s="5"/>
      <c r="H27" s="5"/>
      <c r="I27" s="28"/>
      <c r="J27" s="5"/>
      <c r="K27" s="5"/>
      <c r="L27" s="5"/>
      <c r="M27" s="5"/>
      <c r="N27" s="5"/>
      <c r="O27" s="5"/>
      <c r="P27" s="5"/>
      <c r="Q27" s="22"/>
      <c r="R27" s="5"/>
      <c r="S27" s="5"/>
    </row>
    <row r="28" spans="1:19" x14ac:dyDescent="0.2">
      <c r="A28" s="5"/>
      <c r="B28" s="5"/>
      <c r="C28" s="5"/>
      <c r="D28" s="21"/>
      <c r="E28" s="5"/>
      <c r="F28" s="5"/>
      <c r="G28" s="5"/>
      <c r="H28" s="5"/>
      <c r="I28" s="28"/>
      <c r="J28" s="5"/>
      <c r="K28" s="5"/>
      <c r="L28" s="5"/>
      <c r="M28" s="5"/>
      <c r="N28" s="5"/>
      <c r="O28" s="5"/>
      <c r="P28" s="5"/>
      <c r="Q28" s="22"/>
      <c r="R28" s="5"/>
      <c r="S28" s="5"/>
    </row>
    <row r="29" spans="1:19" x14ac:dyDescent="0.2">
      <c r="A29" s="5"/>
      <c r="B29" s="5"/>
      <c r="C29" s="5"/>
      <c r="D29" s="21"/>
      <c r="E29" s="5"/>
      <c r="F29" s="5"/>
      <c r="G29" s="5"/>
      <c r="H29" s="5"/>
      <c r="I29" s="28"/>
      <c r="J29" s="5"/>
      <c r="K29" s="5"/>
      <c r="L29" s="5"/>
      <c r="M29" s="5"/>
      <c r="N29" s="5"/>
      <c r="O29" s="5"/>
      <c r="P29" s="5"/>
      <c r="Q29" s="22"/>
      <c r="R29" s="5"/>
      <c r="S29" s="5"/>
    </row>
    <row r="30" spans="1:19" x14ac:dyDescent="0.2">
      <c r="A30" s="5"/>
      <c r="B30" s="5"/>
      <c r="C30" s="5"/>
      <c r="D30" s="21"/>
      <c r="E30" s="5"/>
      <c r="F30" s="5"/>
      <c r="G30" s="5"/>
      <c r="H30" s="5"/>
      <c r="I30" s="28"/>
      <c r="J30" s="5"/>
      <c r="K30" s="5"/>
      <c r="L30" s="5"/>
      <c r="M30" s="5"/>
      <c r="N30" s="5"/>
      <c r="O30" s="5"/>
      <c r="P30" s="5"/>
      <c r="Q30" s="22"/>
      <c r="R30" s="5"/>
      <c r="S30" s="5"/>
    </row>
    <row r="31" spans="1:19" x14ac:dyDescent="0.2">
      <c r="A31" s="5"/>
      <c r="B31" s="5"/>
      <c r="C31" s="5"/>
      <c r="D31" s="21"/>
      <c r="E31" s="5"/>
      <c r="F31" s="5"/>
      <c r="G31" s="5"/>
      <c r="H31" s="5"/>
      <c r="I31" s="28"/>
      <c r="J31" s="5"/>
      <c r="K31" s="5"/>
      <c r="L31" s="5"/>
      <c r="M31" s="5"/>
      <c r="N31" s="5"/>
      <c r="O31" s="5"/>
      <c r="P31" s="5"/>
      <c r="Q31" s="22"/>
      <c r="R31" s="5"/>
      <c r="S31" s="5"/>
    </row>
    <row r="32" spans="1:19" x14ac:dyDescent="0.2">
      <c r="A32" s="5"/>
      <c r="B32" s="5"/>
      <c r="C32" s="5"/>
      <c r="D32" s="21"/>
      <c r="E32" s="5"/>
      <c r="F32" s="5"/>
      <c r="G32" s="5"/>
      <c r="H32" s="5"/>
      <c r="I32" s="28"/>
      <c r="J32" s="5"/>
      <c r="K32" s="5"/>
      <c r="L32" s="5"/>
      <c r="M32" s="5"/>
      <c r="N32" s="5"/>
      <c r="O32" s="5"/>
      <c r="P32" s="5"/>
      <c r="Q32" s="22"/>
      <c r="R32" s="5"/>
      <c r="S32" s="5"/>
    </row>
    <row r="33" spans="1:19" x14ac:dyDescent="0.2">
      <c r="A33" s="5"/>
      <c r="B33" s="5"/>
      <c r="C33" s="5"/>
      <c r="D33" s="21"/>
      <c r="E33" s="5"/>
      <c r="F33" s="5"/>
      <c r="G33" s="5"/>
      <c r="H33" s="5"/>
      <c r="I33" s="28"/>
      <c r="J33" s="5"/>
      <c r="K33" s="5"/>
      <c r="L33" s="5"/>
      <c r="M33" s="5"/>
      <c r="N33" s="5"/>
      <c r="O33" s="5"/>
      <c r="P33" s="5"/>
      <c r="Q33" s="22"/>
      <c r="R33" s="5"/>
      <c r="S33" s="5"/>
    </row>
    <row r="34" spans="1:19" x14ac:dyDescent="0.2">
      <c r="A34" s="5"/>
      <c r="B34" s="5"/>
      <c r="C34" s="5"/>
      <c r="D34" s="21"/>
      <c r="E34" s="5"/>
      <c r="F34" s="5"/>
      <c r="G34" s="5"/>
      <c r="H34" s="5"/>
      <c r="I34" s="28"/>
      <c r="J34" s="5"/>
      <c r="K34" s="5"/>
      <c r="L34" s="5"/>
      <c r="M34" s="5"/>
      <c r="N34" s="5"/>
      <c r="O34" s="5"/>
      <c r="P34" s="5"/>
      <c r="Q34" s="22"/>
      <c r="R34" s="5"/>
      <c r="S34" s="5"/>
    </row>
    <row r="35" spans="1:19" x14ac:dyDescent="0.2">
      <c r="A35" s="5"/>
      <c r="B35" s="5"/>
      <c r="C35" s="5"/>
      <c r="D35" s="21"/>
      <c r="E35" s="5"/>
      <c r="F35" s="5"/>
      <c r="G35" s="5"/>
      <c r="H35" s="5"/>
      <c r="I35" s="28"/>
      <c r="J35" s="5"/>
      <c r="K35" s="5"/>
      <c r="L35" s="5"/>
      <c r="M35" s="5"/>
      <c r="N35" s="5"/>
      <c r="O35" s="5"/>
      <c r="P35" s="5"/>
      <c r="Q35" s="22"/>
      <c r="R35" s="5"/>
      <c r="S35" s="5"/>
    </row>
    <row r="36" spans="1:19" x14ac:dyDescent="0.2">
      <c r="A36" s="5"/>
      <c r="B36" s="5"/>
      <c r="C36" s="5"/>
      <c r="D36" s="21"/>
      <c r="E36" s="5"/>
      <c r="F36" s="5"/>
      <c r="G36" s="5"/>
      <c r="H36" s="5"/>
      <c r="I36" s="28"/>
      <c r="J36" s="5"/>
      <c r="K36" s="5"/>
      <c r="L36" s="5"/>
      <c r="M36" s="5"/>
      <c r="N36" s="5"/>
      <c r="O36" s="5"/>
      <c r="P36" s="5"/>
      <c r="Q36" s="22"/>
      <c r="R36" s="5"/>
      <c r="S36" s="5"/>
    </row>
    <row r="37" spans="1:19" x14ac:dyDescent="0.2">
      <c r="A37" s="5"/>
      <c r="B37" s="5"/>
      <c r="C37" s="5"/>
      <c r="D37" s="21"/>
      <c r="E37" s="5"/>
      <c r="F37" s="5"/>
      <c r="G37" s="5"/>
      <c r="H37" s="5"/>
      <c r="I37" s="28"/>
      <c r="J37" s="5"/>
      <c r="K37" s="5"/>
      <c r="L37" s="5"/>
      <c r="M37" s="5"/>
      <c r="N37" s="5"/>
      <c r="O37" s="5"/>
      <c r="P37" s="5"/>
      <c r="Q37" s="22"/>
      <c r="R37" s="5"/>
      <c r="S37" s="5"/>
    </row>
    <row r="38" spans="1:19" x14ac:dyDescent="0.2">
      <c r="A38" s="5"/>
      <c r="B38" s="5"/>
      <c r="C38" s="5"/>
      <c r="D38" s="21"/>
      <c r="E38" s="5"/>
      <c r="F38" s="5"/>
      <c r="G38" s="5"/>
      <c r="H38" s="5"/>
      <c r="I38" s="28"/>
      <c r="J38" s="5"/>
      <c r="K38" s="5"/>
      <c r="L38" s="5"/>
      <c r="M38" s="5"/>
      <c r="N38" s="5"/>
      <c r="O38" s="5"/>
      <c r="P38" s="5"/>
      <c r="Q38" s="22"/>
      <c r="R38" s="5"/>
      <c r="S38" s="5"/>
    </row>
    <row r="39" spans="1:19" x14ac:dyDescent="0.2">
      <c r="A39" s="5"/>
      <c r="B39" s="5"/>
      <c r="C39" s="5"/>
      <c r="D39" s="21"/>
      <c r="E39" s="5"/>
      <c r="F39" s="5"/>
      <c r="G39" s="5"/>
      <c r="H39" s="5"/>
      <c r="I39" s="28"/>
      <c r="J39" s="5"/>
      <c r="K39" s="5"/>
      <c r="L39" s="5"/>
      <c r="M39" s="5"/>
      <c r="N39" s="5"/>
      <c r="O39" s="5"/>
      <c r="P39" s="5"/>
      <c r="Q39" s="22"/>
      <c r="R39" s="5"/>
      <c r="S39" s="5"/>
    </row>
    <row r="40" spans="1:19" x14ac:dyDescent="0.2">
      <c r="A40" s="5"/>
      <c r="B40" s="5"/>
      <c r="C40" s="5"/>
      <c r="D40" s="21"/>
      <c r="E40" s="5"/>
      <c r="F40" s="5"/>
      <c r="G40" s="5"/>
      <c r="H40" s="5"/>
      <c r="I40" s="28"/>
      <c r="J40" s="5"/>
      <c r="K40" s="5"/>
      <c r="L40" s="5"/>
      <c r="M40" s="5"/>
      <c r="N40" s="5"/>
      <c r="O40" s="5"/>
      <c r="P40" s="5"/>
      <c r="Q40" s="22"/>
      <c r="R40" s="5"/>
      <c r="S40" s="5"/>
    </row>
    <row r="41" spans="1:19" x14ac:dyDescent="0.2">
      <c r="A41" s="5"/>
      <c r="B41" s="5"/>
      <c r="C41" s="5"/>
      <c r="D41" s="21"/>
      <c r="E41" s="5"/>
      <c r="F41" s="5"/>
      <c r="G41" s="5"/>
      <c r="H41" s="5"/>
      <c r="I41" s="28"/>
      <c r="J41" s="5"/>
      <c r="K41" s="5"/>
      <c r="L41" s="5"/>
      <c r="M41" s="5"/>
      <c r="N41" s="5"/>
      <c r="O41" s="5"/>
      <c r="P41" s="5"/>
      <c r="Q41" s="22"/>
      <c r="R41" s="5"/>
      <c r="S41" s="5"/>
    </row>
    <row r="51" spans="20:23" x14ac:dyDescent="0.2">
      <c r="T51" s="7"/>
      <c r="U51" s="7"/>
      <c r="V51" s="7"/>
      <c r="W51" s="7"/>
    </row>
    <row r="52" spans="20:23" x14ac:dyDescent="0.2">
      <c r="T52" s="7"/>
      <c r="U52" s="7"/>
      <c r="V52" s="7"/>
      <c r="W52" s="7"/>
    </row>
    <row r="53" spans="20:23" x14ac:dyDescent="0.2">
      <c r="T53" s="7"/>
      <c r="U53" s="7"/>
      <c r="V53" s="7"/>
      <c r="W53" s="5"/>
    </row>
    <row r="54" spans="20:23" x14ac:dyDescent="0.2">
      <c r="T54" s="7"/>
      <c r="U54" s="7"/>
      <c r="V54" s="7"/>
      <c r="W54" s="5"/>
    </row>
    <row r="55" spans="20:23" x14ac:dyDescent="0.2">
      <c r="T55" s="7"/>
      <c r="U55" s="7"/>
      <c r="V55" s="7"/>
      <c r="W55" s="5"/>
    </row>
    <row r="56" spans="20:23" x14ac:dyDescent="0.2">
      <c r="T56" s="7"/>
      <c r="U56" s="7"/>
      <c r="V56" s="7"/>
      <c r="W56" s="5"/>
    </row>
    <row r="57" spans="20:23" x14ac:dyDescent="0.2">
      <c r="T57" s="7"/>
      <c r="U57" s="7"/>
      <c r="V57" s="7"/>
      <c r="W57" s="5"/>
    </row>
    <row r="58" spans="20:23" x14ac:dyDescent="0.2">
      <c r="T58" s="7"/>
      <c r="U58" s="7"/>
      <c r="V58" s="7"/>
      <c r="W58" s="5"/>
    </row>
    <row r="59" spans="20:23" x14ac:dyDescent="0.2">
      <c r="T59" s="7"/>
      <c r="U59" s="7"/>
      <c r="V59" s="7"/>
      <c r="W59" s="7"/>
    </row>
    <row r="60" spans="20:23" x14ac:dyDescent="0.2">
      <c r="T60" s="7"/>
      <c r="U60" s="7"/>
      <c r="V60" s="7"/>
      <c r="W60" s="7"/>
    </row>
    <row r="61" spans="20:23" x14ac:dyDescent="0.2">
      <c r="T61" s="7"/>
      <c r="U61" s="7"/>
      <c r="V61" s="7"/>
      <c r="W61" s="5"/>
    </row>
    <row r="62" spans="20:23" x14ac:dyDescent="0.2">
      <c r="T62" s="7"/>
      <c r="U62" s="7"/>
      <c r="V62" s="7"/>
      <c r="W62" s="5"/>
    </row>
    <row r="63" spans="20:23" x14ac:dyDescent="0.2">
      <c r="T63" s="7"/>
      <c r="U63" s="7"/>
      <c r="V63" s="7"/>
      <c r="W63" s="7"/>
    </row>
    <row r="64" spans="20:23" x14ac:dyDescent="0.2">
      <c r="T64" s="20"/>
      <c r="U64" s="7"/>
      <c r="V64" s="7"/>
      <c r="W64" s="5"/>
    </row>
    <row r="65" spans="20:23" x14ac:dyDescent="0.2">
      <c r="T65" s="7"/>
      <c r="U65" s="7"/>
      <c r="V65" s="7"/>
      <c r="W65" s="5"/>
    </row>
    <row r="66" spans="20:23" x14ac:dyDescent="0.2">
      <c r="T66" s="7"/>
      <c r="U66" s="7"/>
      <c r="V66" s="7"/>
      <c r="W66" s="5"/>
    </row>
    <row r="67" spans="20:23" x14ac:dyDescent="0.2">
      <c r="T67" s="7"/>
      <c r="U67" s="7"/>
      <c r="V67" s="7"/>
      <c r="W67" s="5"/>
    </row>
    <row r="68" spans="20:23" x14ac:dyDescent="0.2">
      <c r="T68" s="7"/>
      <c r="U68" s="7"/>
      <c r="V68" s="7"/>
      <c r="W68" s="5"/>
    </row>
    <row r="69" spans="20:23" x14ac:dyDescent="0.2">
      <c r="T69" s="7"/>
      <c r="U69" s="7"/>
      <c r="V69" s="7"/>
      <c r="W69" s="5"/>
    </row>
    <row r="70" spans="20:23" x14ac:dyDescent="0.2">
      <c r="T70" s="20"/>
      <c r="U70" s="7"/>
      <c r="V70" s="7"/>
      <c r="W70" s="5"/>
    </row>
    <row r="71" spans="20:23" x14ac:dyDescent="0.2">
      <c r="T71" s="7"/>
      <c r="U71" s="7"/>
      <c r="V71" s="7"/>
      <c r="W71" s="5"/>
    </row>
    <row r="72" spans="20:23" x14ac:dyDescent="0.2">
      <c r="T72" s="7"/>
      <c r="U72" s="7"/>
      <c r="V72" s="7"/>
      <c r="W72" s="7"/>
    </row>
    <row r="73" spans="20:23" x14ac:dyDescent="0.2">
      <c r="T73" s="7"/>
      <c r="U73" s="7"/>
      <c r="V73" s="7"/>
      <c r="W73" s="7"/>
    </row>
    <row r="74" spans="20:23" x14ac:dyDescent="0.2">
      <c r="T74" s="7"/>
      <c r="U74" s="7"/>
      <c r="V74" s="7"/>
      <c r="W74" s="5"/>
    </row>
    <row r="75" spans="20:23" x14ac:dyDescent="0.2">
      <c r="T75" s="7"/>
      <c r="U75" s="7"/>
      <c r="V75" s="7"/>
      <c r="W75" s="5"/>
    </row>
    <row r="81" spans="5:5" ht="17" x14ac:dyDescent="0.2">
      <c r="E81" s="32"/>
    </row>
    <row r="112" spans="1:19" x14ac:dyDescent="0.2">
      <c r="A112" s="7"/>
      <c r="B112" s="7"/>
      <c r="C112" s="21"/>
      <c r="D112" s="7"/>
      <c r="E112" s="5"/>
      <c r="F112" s="7"/>
      <c r="G112" s="7"/>
      <c r="H112" s="7"/>
      <c r="I112" s="29"/>
      <c r="J112" s="5"/>
      <c r="K112" s="5"/>
      <c r="L112" s="5"/>
      <c r="M112" s="7"/>
      <c r="N112" s="5"/>
      <c r="O112" s="7"/>
      <c r="P112" s="22"/>
      <c r="Q112" s="7"/>
      <c r="R112" s="7"/>
      <c r="S112" s="7"/>
    </row>
    <row r="113" spans="1:19" x14ac:dyDescent="0.2">
      <c r="A113" s="7"/>
      <c r="B113" s="7"/>
      <c r="C113" s="21"/>
      <c r="D113" s="7"/>
      <c r="E113" s="5"/>
      <c r="F113" s="7"/>
      <c r="G113" s="7"/>
      <c r="H113" s="7"/>
      <c r="I113" s="29"/>
      <c r="J113" s="5"/>
      <c r="K113" s="5"/>
      <c r="L113" s="5"/>
      <c r="M113" s="7"/>
      <c r="N113" s="5"/>
      <c r="O113" s="7"/>
      <c r="P113" s="22"/>
      <c r="Q113" s="7"/>
      <c r="R113" s="7"/>
      <c r="S113" s="7"/>
    </row>
    <row r="114" spans="1:19" x14ac:dyDescent="0.2">
      <c r="A114" s="5"/>
      <c r="B114" s="5"/>
      <c r="C114" s="21"/>
      <c r="D114" s="5"/>
      <c r="E114" s="5"/>
      <c r="F114" s="5"/>
      <c r="G114" s="5"/>
      <c r="H114" s="5"/>
      <c r="I114" s="28"/>
      <c r="J114" s="5"/>
      <c r="K114" s="5"/>
      <c r="L114" s="5"/>
      <c r="M114" s="5"/>
      <c r="N114" s="5"/>
      <c r="O114" s="5"/>
      <c r="P114" s="22"/>
      <c r="Q114" s="5"/>
      <c r="R114" s="5"/>
      <c r="S114" s="7"/>
    </row>
    <row r="115" spans="1:19" x14ac:dyDescent="0.2">
      <c r="A115" s="5"/>
      <c r="B115" s="5"/>
      <c r="C115" s="21"/>
      <c r="D115" s="5"/>
      <c r="E115" s="5"/>
      <c r="F115" s="5"/>
      <c r="G115" s="5"/>
      <c r="H115" s="5"/>
      <c r="I115" s="28"/>
      <c r="J115" s="5"/>
      <c r="K115" s="5"/>
      <c r="L115" s="5"/>
      <c r="M115" s="5"/>
      <c r="N115" s="5"/>
      <c r="O115" s="5"/>
      <c r="P115" s="22"/>
      <c r="Q115" s="5"/>
      <c r="R115" s="5"/>
      <c r="S115" s="7"/>
    </row>
    <row r="116" spans="1:19" x14ac:dyDescent="0.2">
      <c r="A116" s="5"/>
      <c r="B116" s="5"/>
      <c r="C116" s="21"/>
      <c r="D116" s="5"/>
      <c r="E116" s="5"/>
      <c r="F116" s="5"/>
      <c r="G116" s="5"/>
      <c r="H116" s="5"/>
      <c r="I116" s="28"/>
      <c r="J116" s="5"/>
      <c r="K116" s="5"/>
      <c r="L116" s="5"/>
      <c r="M116" s="5"/>
      <c r="N116" s="5"/>
      <c r="O116" s="5"/>
      <c r="P116" s="22"/>
      <c r="Q116" s="5"/>
      <c r="R116" s="5"/>
      <c r="S116" s="7"/>
    </row>
    <row r="117" spans="1:19" x14ac:dyDescent="0.2">
      <c r="A117" s="5"/>
      <c r="B117" s="5"/>
      <c r="C117" s="21"/>
      <c r="D117" s="5"/>
      <c r="E117" s="5"/>
      <c r="F117" s="5"/>
      <c r="G117" s="5"/>
      <c r="H117" s="5"/>
      <c r="I117" s="28"/>
      <c r="J117" s="5"/>
      <c r="K117" s="5"/>
      <c r="L117" s="5"/>
      <c r="M117" s="5"/>
      <c r="N117" s="5"/>
      <c r="O117" s="5"/>
      <c r="P117" s="22"/>
      <c r="Q117" s="5"/>
      <c r="R117" s="5"/>
      <c r="S117" s="7"/>
    </row>
    <row r="118" spans="1:19" x14ac:dyDescent="0.2">
      <c r="A118" s="5"/>
      <c r="B118" s="5"/>
      <c r="C118" s="21"/>
      <c r="D118" s="5"/>
      <c r="E118" s="5"/>
      <c r="F118" s="5"/>
      <c r="G118" s="5"/>
      <c r="H118" s="5"/>
      <c r="I118" s="28"/>
      <c r="J118" s="5"/>
      <c r="K118" s="5"/>
      <c r="L118" s="5"/>
      <c r="M118" s="5"/>
      <c r="N118" s="5"/>
      <c r="O118" s="5"/>
      <c r="P118" s="22"/>
      <c r="Q118" s="5"/>
      <c r="R118" s="5"/>
      <c r="S118" s="7"/>
    </row>
    <row r="119" spans="1:19" x14ac:dyDescent="0.2">
      <c r="A119" s="5"/>
      <c r="B119" s="5"/>
      <c r="C119" s="21"/>
      <c r="D119" s="5"/>
      <c r="E119" s="5"/>
      <c r="F119" s="5"/>
      <c r="G119" s="5"/>
      <c r="H119" s="5"/>
      <c r="I119" s="28"/>
      <c r="J119" s="5"/>
      <c r="K119" s="5"/>
      <c r="L119" s="5"/>
      <c r="M119" s="5"/>
      <c r="N119" s="5"/>
      <c r="O119" s="5"/>
      <c r="P119" s="22"/>
      <c r="Q119" s="5"/>
      <c r="R119" s="5"/>
      <c r="S119" s="7"/>
    </row>
    <row r="120" spans="1:19" x14ac:dyDescent="0.2">
      <c r="A120" s="5"/>
      <c r="B120" s="5"/>
      <c r="C120" s="21"/>
      <c r="D120" s="5"/>
      <c r="E120" s="5"/>
      <c r="F120" s="5"/>
      <c r="G120" s="5"/>
      <c r="H120" s="5"/>
      <c r="I120" s="28"/>
      <c r="J120" s="5"/>
      <c r="K120" s="5"/>
      <c r="L120" s="5"/>
      <c r="M120" s="5"/>
      <c r="N120" s="5"/>
      <c r="O120" s="5"/>
      <c r="P120" s="22"/>
      <c r="Q120" s="5"/>
      <c r="R120" s="5"/>
      <c r="S120" s="7"/>
    </row>
    <row r="121" spans="1:19" x14ac:dyDescent="0.2">
      <c r="A121" s="5"/>
      <c r="B121" s="5"/>
      <c r="C121" s="21"/>
      <c r="D121" s="5"/>
      <c r="E121" s="5"/>
      <c r="F121" s="5"/>
      <c r="G121" s="5"/>
      <c r="H121" s="5"/>
      <c r="I121" s="28"/>
      <c r="J121" s="5"/>
      <c r="K121" s="5"/>
      <c r="L121" s="5"/>
      <c r="M121" s="5"/>
      <c r="N121" s="5"/>
      <c r="O121" s="5"/>
      <c r="P121" s="22"/>
      <c r="Q121" s="5"/>
      <c r="R121" s="5"/>
      <c r="S121" s="7"/>
    </row>
    <row r="122" spans="1:19" x14ac:dyDescent="0.2">
      <c r="A122" s="5"/>
      <c r="B122" s="5"/>
      <c r="C122" s="21"/>
      <c r="D122" s="5"/>
      <c r="E122" s="5"/>
      <c r="F122" s="5"/>
      <c r="G122" s="5"/>
      <c r="H122" s="5"/>
      <c r="I122" s="28"/>
      <c r="J122" s="5"/>
      <c r="K122" s="5"/>
      <c r="L122" s="5"/>
      <c r="M122" s="5"/>
      <c r="N122" s="5"/>
      <c r="O122" s="5"/>
      <c r="P122" s="22"/>
      <c r="Q122" s="5"/>
      <c r="R122" s="5"/>
      <c r="S122" s="7"/>
    </row>
    <row r="123" spans="1:19" x14ac:dyDescent="0.2">
      <c r="A123" s="5"/>
      <c r="B123" s="5"/>
      <c r="C123" s="21"/>
      <c r="D123" s="5"/>
      <c r="E123" s="5"/>
      <c r="F123" s="5"/>
      <c r="G123" s="5"/>
      <c r="H123" s="5"/>
      <c r="I123" s="28"/>
      <c r="J123" s="5"/>
      <c r="K123" s="5"/>
      <c r="L123" s="5"/>
      <c r="M123" s="5"/>
      <c r="N123" s="5"/>
      <c r="O123" s="5"/>
      <c r="P123" s="22"/>
      <c r="Q123" s="5"/>
      <c r="R123" s="5"/>
      <c r="S123" s="7"/>
    </row>
    <row r="124" spans="1:19" x14ac:dyDescent="0.2">
      <c r="A124" s="5"/>
      <c r="B124" s="5"/>
      <c r="C124" s="21"/>
      <c r="D124" s="5"/>
      <c r="E124" s="5"/>
      <c r="F124" s="5"/>
      <c r="G124" s="5"/>
      <c r="H124" s="5"/>
      <c r="I124" s="28"/>
      <c r="J124" s="5"/>
      <c r="K124" s="5"/>
      <c r="L124" s="5"/>
      <c r="M124" s="5"/>
      <c r="N124" s="5"/>
      <c r="O124" s="5"/>
      <c r="P124" s="22"/>
      <c r="Q124" s="5"/>
      <c r="R124" s="5"/>
      <c r="S124" s="7"/>
    </row>
    <row r="125" spans="1:19" x14ac:dyDescent="0.2">
      <c r="A125" s="5"/>
      <c r="B125" s="5"/>
      <c r="C125" s="21"/>
      <c r="D125" s="5"/>
      <c r="E125" s="5"/>
      <c r="F125" s="5"/>
      <c r="G125" s="5"/>
      <c r="H125" s="5"/>
      <c r="I125" s="28"/>
      <c r="J125" s="5"/>
      <c r="K125" s="5"/>
      <c r="L125" s="5"/>
      <c r="M125" s="5"/>
      <c r="N125" s="5"/>
      <c r="O125" s="5"/>
      <c r="P125" s="22"/>
      <c r="Q125" s="5"/>
      <c r="R125" s="5"/>
      <c r="S125" s="7"/>
    </row>
    <row r="126" spans="1:19" x14ac:dyDescent="0.2">
      <c r="A126" s="5"/>
      <c r="B126" s="5"/>
      <c r="C126" s="21"/>
      <c r="D126" s="5"/>
      <c r="E126" s="5"/>
      <c r="F126" s="5"/>
      <c r="G126" s="5"/>
      <c r="H126" s="5"/>
      <c r="I126" s="28"/>
      <c r="J126" s="5"/>
      <c r="K126" s="5"/>
      <c r="L126" s="5"/>
      <c r="M126" s="5"/>
      <c r="N126" s="5"/>
      <c r="O126" s="5"/>
      <c r="P126" s="22"/>
      <c r="Q126" s="5"/>
      <c r="R126" s="5"/>
      <c r="S126" s="7"/>
    </row>
    <row r="127" spans="1:19" x14ac:dyDescent="0.2">
      <c r="A127" s="5"/>
      <c r="B127" s="5"/>
      <c r="C127" s="21"/>
      <c r="D127" s="5"/>
      <c r="E127" s="5"/>
      <c r="F127" s="5"/>
      <c r="G127" s="5"/>
      <c r="H127" s="5"/>
      <c r="I127" s="28"/>
      <c r="J127" s="5"/>
      <c r="K127" s="5"/>
      <c r="L127" s="5"/>
      <c r="M127" s="5"/>
      <c r="N127" s="5"/>
      <c r="O127" s="5"/>
      <c r="P127" s="22"/>
      <c r="Q127" s="5"/>
      <c r="R127" s="5"/>
      <c r="S127" s="7"/>
    </row>
    <row r="128" spans="1:19" x14ac:dyDescent="0.2">
      <c r="A128" s="5"/>
      <c r="B128" s="5"/>
      <c r="C128" s="21"/>
      <c r="D128" s="5"/>
      <c r="E128" s="5"/>
      <c r="F128" s="5"/>
      <c r="G128" s="5"/>
      <c r="H128" s="5"/>
      <c r="I128" s="28"/>
      <c r="J128" s="5"/>
      <c r="K128" s="5"/>
      <c r="L128" s="5"/>
      <c r="M128" s="5"/>
      <c r="N128" s="5"/>
      <c r="O128" s="5"/>
      <c r="P128" s="22"/>
      <c r="Q128" s="5"/>
      <c r="R128" s="5"/>
      <c r="S128" s="7"/>
    </row>
    <row r="129" spans="1:19" x14ac:dyDescent="0.2">
      <c r="A129" s="5"/>
      <c r="B129" s="5"/>
      <c r="C129" s="21"/>
      <c r="D129" s="5"/>
      <c r="E129" s="5"/>
      <c r="F129" s="5"/>
      <c r="G129" s="5"/>
      <c r="H129" s="5"/>
      <c r="I129" s="28"/>
      <c r="J129" s="5"/>
      <c r="K129" s="5"/>
      <c r="L129" s="5"/>
      <c r="M129" s="5"/>
      <c r="N129" s="5"/>
      <c r="O129" s="5"/>
      <c r="P129" s="22"/>
      <c r="Q129" s="5"/>
      <c r="R129" s="5"/>
      <c r="S129" s="7"/>
    </row>
    <row r="130" spans="1:19" x14ac:dyDescent="0.2">
      <c r="A130" s="5"/>
      <c r="B130" s="5"/>
      <c r="C130" s="21"/>
      <c r="D130" s="5"/>
      <c r="E130" s="5"/>
      <c r="F130" s="5"/>
      <c r="G130" s="5"/>
      <c r="H130" s="5"/>
      <c r="I130" s="28"/>
      <c r="J130" s="5"/>
      <c r="K130" s="5"/>
      <c r="L130" s="5"/>
      <c r="M130" s="5"/>
      <c r="N130" s="5"/>
      <c r="O130" s="5"/>
      <c r="P130" s="22"/>
      <c r="Q130" s="5"/>
      <c r="R130" s="5"/>
      <c r="S130" s="7"/>
    </row>
    <row r="131" spans="1:19" x14ac:dyDescent="0.2">
      <c r="A131" s="5"/>
      <c r="B131" s="5"/>
      <c r="C131" s="21"/>
      <c r="D131" s="5"/>
      <c r="E131" s="5"/>
      <c r="F131" s="5"/>
      <c r="G131" s="5"/>
      <c r="H131" s="5"/>
      <c r="I131" s="28"/>
      <c r="J131" s="5"/>
      <c r="K131" s="5"/>
      <c r="L131" s="5"/>
      <c r="M131" s="5"/>
      <c r="N131" s="5"/>
      <c r="O131" s="5"/>
      <c r="P131" s="22"/>
      <c r="Q131" s="5"/>
      <c r="R131" s="5"/>
      <c r="S131" s="7"/>
    </row>
    <row r="132" spans="1:19" x14ac:dyDescent="0.2">
      <c r="A132" s="5"/>
      <c r="B132" s="5"/>
      <c r="C132" s="21"/>
      <c r="D132" s="5"/>
      <c r="E132" s="5"/>
      <c r="F132" s="5"/>
      <c r="G132" s="5"/>
      <c r="H132" s="5"/>
      <c r="I132" s="28"/>
      <c r="J132" s="5"/>
      <c r="K132" s="5"/>
      <c r="L132" s="5"/>
      <c r="M132" s="5"/>
      <c r="N132" s="5"/>
      <c r="O132" s="5"/>
      <c r="P132" s="22"/>
      <c r="Q132" s="5"/>
      <c r="R132" s="5"/>
      <c r="S132" s="7"/>
    </row>
    <row r="133" spans="1:19" x14ac:dyDescent="0.2">
      <c r="A133" s="5"/>
      <c r="B133" s="5"/>
      <c r="C133" s="21"/>
      <c r="D133" s="5"/>
      <c r="E133" s="5"/>
      <c r="F133" s="5"/>
      <c r="G133" s="5"/>
      <c r="H133" s="5"/>
      <c r="I133" s="28"/>
      <c r="J133" s="5"/>
      <c r="K133" s="5"/>
      <c r="L133" s="5"/>
      <c r="M133" s="5"/>
      <c r="N133" s="5"/>
      <c r="O133" s="5"/>
      <c r="P133" s="22"/>
      <c r="Q133" s="5"/>
      <c r="R133" s="5"/>
      <c r="S133" s="7"/>
    </row>
    <row r="134" spans="1:19" x14ac:dyDescent="0.2">
      <c r="A134" s="5"/>
      <c r="B134" s="5"/>
      <c r="C134" s="21"/>
      <c r="D134" s="5"/>
      <c r="E134" s="5"/>
      <c r="F134" s="5"/>
      <c r="G134" s="5"/>
      <c r="H134" s="5"/>
      <c r="I134" s="28"/>
      <c r="J134" s="5"/>
      <c r="K134" s="5"/>
      <c r="L134" s="5"/>
      <c r="M134" s="5"/>
      <c r="N134" s="5"/>
      <c r="O134" s="5"/>
      <c r="P134" s="22"/>
      <c r="Q134" s="5"/>
      <c r="R134" s="5"/>
      <c r="S134" s="7"/>
    </row>
    <row r="135" spans="1:19" x14ac:dyDescent="0.2">
      <c r="A135" s="5"/>
      <c r="B135" s="5"/>
      <c r="C135" s="21"/>
      <c r="D135" s="5"/>
      <c r="E135" s="5"/>
      <c r="F135" s="5"/>
      <c r="G135" s="5"/>
      <c r="H135" s="5"/>
      <c r="I135" s="28"/>
      <c r="J135" s="5"/>
      <c r="K135" s="5"/>
      <c r="L135" s="5"/>
      <c r="M135" s="5"/>
      <c r="N135" s="5"/>
      <c r="O135" s="5"/>
      <c r="P135" s="22"/>
      <c r="Q135" s="5"/>
      <c r="R135" s="5"/>
      <c r="S135" s="7"/>
    </row>
    <row r="136" spans="1:19" x14ac:dyDescent="0.2">
      <c r="A136" s="5"/>
      <c r="B136" s="5"/>
      <c r="C136" s="21"/>
      <c r="D136" s="5"/>
      <c r="E136" s="5"/>
      <c r="F136" s="5"/>
      <c r="G136" s="5"/>
      <c r="H136" s="5"/>
      <c r="I136" s="28"/>
      <c r="J136" s="5"/>
      <c r="K136" s="5"/>
      <c r="L136" s="5"/>
      <c r="M136" s="5"/>
      <c r="N136" s="5"/>
      <c r="O136" s="5"/>
      <c r="P136" s="22"/>
      <c r="Q136" s="5"/>
      <c r="R136" s="5"/>
      <c r="S136" s="7"/>
    </row>
  </sheetData>
  <phoneticPr fontId="13"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o G A A B Q S w M E F A A A C A g A Y Y n j X N 1 s V 2 m l A A A A 9 g A A A B I A A A B D b 2 5 m a W c v U G F j a 2 F n Z S 5 4 b W y F j 7 E O g j A Y h F + F d K c t K M G Q n z K 4 S m J C N K 5 N q d A I x d B i e T c H H 8 l X E K O o m + P d f Z f c 3 a 8 3 y M a 2 8 S 6 y N 6 r T K Q o w R Z 7 U o i u V r l I 0 2 K O / Q h m D L R c n X k l v g r V J R q N S V F t 7 T g h x z m G 3 w F 1 f k Z D S g B z y T S F q 2 X J f a W O 5 F h J 9 W u X / F m K w f 4 1 h I Q 6 W E Y 7 i G F M g s w m 5 0 l 8 g n P Y + 0 x 8 T 1 k N j h 1 4 y q f 1 d A W S W Q N 4 f 2 A N Q S w M E F A A A C A g A Y Y n j X N b 5 c l 3 X A w A A u B o A A B M A A A B G b 3 J t d W x h c y 9 T Z W N 0 a W 9 u M S 5 t 7 V Z N a x t H G L 4 b 8 h + G z U U C R R v L H 5 f S Q 7 F j a h L s g B w C M U a s p Y m 9 e L V b d l e u j T H Y c R I n O L R N 6 0 M J 2 K 1 L r g H 5 Y 5 2 N X C t / o I d 3 / l G f m Z U c I 8 2 K 5 J b A o s N q 5 / 1 6 5 n 3 e m X 0 C X g 1 t z 2 X l 5 D n 8 3 Y 2 h G 0 P B s u X z G i s v c x 4 O s + + Z w 8 M h x s p e w 6 9 y v N 5 Z q 3 K n + N D z V x Y 9 b y U 3 Z T u 8 O O G 5 I X f D I G e Y D w L u B + a K 7 d u O 8 5 j X 1 q 0 V b 9 W 8 Z y / 6 l r 9 u T j h e o 1 Y O P d 9 a 4 u a s y y d 9 e 5 X f u o 8 I z 7 U c c 3 p m a v a e 7 X K T / q C 2 e E J t O h F 7 F D H 6 K L b w c i Z 2 q C W e i D 2 T / q F D + u t W a e w 2 E 9 s U w T W i + L / n D E 7 H 4 i U W t r F 0 g s V L / N p 0 S m 3 k o B i L T S z E 4 l d G b / D 3 P T X F M y R o w n B J z S I r 3 S 6 N M + l O Z y Z K N u k Y O H Y p B g b x F K + o Q R e o P z U 7 O 1 m Z 4 e H P 6 E J Q m W o 4 T m X S C q 3 i m h O s G f k C c 7 F S Y K H f 4 P k C e n f T m L F W 7 S V L 9 X r Y Q B O T b m 7 M T 4 e 8 j l c j a b Z R Y H d t t 3 a 1 Y C x s z s u 8 C 0 m S + 7 5 X 9 0 J Q s 8 y t G n o m E 8 1 Z i + h / x / J j s p 7 r q V d g 8 x 2 H H x y n X L U c y w 8 Q K u E t d P B N L F v u E j J X P a d R d 1 m 4 / h P / l H 3 O t 9 z g s e f X J 5 R 1 D k Z Z o w 9 O g W 1 s G P S a / q Q D / J 9 2 w / H R o n T e h M G g 3 x R 3 O + j i h X g l a Z E k i V e M z h Q p l 2 J P P E O Y L M 1 q V t i J 2 l f k N B n Y i E B M r I L A j H g O V u J + / w N F 6 0 n C M 0 V d h 5 C v h Y n D 3 8 j z H q Y z O R 3 I l U x K u 9 / x E C P y j v Z Z D k / M Q 1 6 z p U 8 u h 2 q 8 t r t l 8 / q 6 5 7 D 9 y + S o 0 U U y l n J g 1 f 9 z N a y Y z P 7 I I 9 k A 2 T q x z b C / f T r q 9 z m 4 l h K b l w O O 4 c Y m 2 1 g + 7 x 6 E T s d z S H h 6 B d F t 1 B e 5 r y l 1 r H b T k k d P L v c X f a 1 a K R v 5 I W k j 4 n 6 R x 6 9 7 Z C M Y 5 R P b g l l L x y G d q o M m 9 7 7 b 7 Y E 8 r D i x 7 + i I 3 m p C F G s 7 V 9 z F q h w C U H y r y O S 2 Z W 3 p o 2 t U d B 2 x u h O i z k T K t u n m T E u K y n J B L Y p l p 9 C I 5 I b A j A O C v L Y + q t 5 f p v M q J y J K 6 j A J V m U 8 T g 6 C w i F e J M H 0 Y R D h c Q W 3 V k k z n W / g d N A 1 9 l M t W R V b q q y s 0 U p P 9 D s Q w R H 8 t K h Z A e 4 m 4 O 7 K a z c t o g f d i A 7 A F T y t N Q X e y B f D 0 0 X 0 w B s d C E 9 r T Y E 3 + s X w d B E 9 8 M Y G w h v T J E h B p 3 M d j E 4 X 0 Y N u f C C 6 8 c 9 H p 3 M d j K 4 n Y j M / Z L u p X 7 P r 0 u Z m 5 3 v L c q W 8 k S m c N I X D 7 j 7 K R E 4 m c j K R k 4 m c r 0 b k p H 9 q M p W T q Z x M 5 W h V z k i m c j K V k 6 m c T O V k K i d T O Z n K y V T O t 6 5 y / g d Q S w M E F A A A C A g A Y Y n j X A / K 6 a u k A A A A 6 Q A A A B M A A A B b Q 2 9 u d G V u d F 9 U e X B l c 1 0 u e G 1 s b Y 5 L D s I w D E S v E n m f u r B A C D V l A d y A C 0 T B / Y j m o 8 Z F 4 W w s O B J X I G 1 3 i K V n 5 n n m 8 3 p X x 2 Q H 8 a A x 9 t 4 p 2 B Q l C H L G 3 3 r X K p i 4 k X s 4 1 t X 1 G S i K H H V R Q c c c D o j R d G R 1 L H w g l 5 3 G j 1 Z z P s c W g z Z 3 3 R J u y 3 K H x j s m x 5 L n H 1 B X Z 2 r 0 N L C 4 p C y v t R k H c V p z c 5 U C p s S 4 y P i X s D 9 5 H c L Q G 8 3 Z x C R t l H Y h c R l e f w F Q S w E C F A M U A A A I C A B h i e N c 3 W x X a a U A A A D 2 A A A A E g A A A A A A A A A A A A A A p I E A A A A A Q 2 9 u Z m l n L 1 B h Y 2 t h Z 2 U u e G 1 s U E s B A h Q D F A A A C A g A Y Y n j X N b 5 c l 3 X A w A A u B o A A B M A A A A A A A A A A A A A A K S B 1 Q A A A E Z v c m 1 1 b G F z L 1 N l Y 3 R p b 2 4 x L m 1 Q S w E C F A M U A A A I C A B h i e N c D 8 r p q 6 Q A A A D p A A A A E w A A A A A A A A A A A A A A p I H d B A A A W 0 N v b n R l b n R f V H l w Z X N d L n h t b F B L B Q Y A A A A A A w A D A M I A A A C y 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L r w A A A A A A A C m v 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S X N U e X B l R G V 0 Z W N 0 a W 9 u R W 5 h Y m x l Z C I g V m F s d W U 9 I n N U c n V l I i A v P j w v U 3 R h Y m x l R W 5 0 c m l l c z 4 8 L 0 l 0 Z W 0 + P E l 0 Z W 0 + P E l 0 Z W 1 M b 2 N h d G l v b j 4 8 S X R l b V R 5 c G U + R m 9 y b X V s Y T w v S X R l b V R 5 c G U + P E l 0 Z W 1 Q Y X R o P l N l Y 3 R p b 2 4 x L 1 N o Z W V 0 M T w v S X R l b V B h d G g + P C 9 J d G V t T G 9 j Y X R p b 2 4 + P F N 0 Y W J s Z U V u d H J p Z X M + P E V u d H J 5 I F R 5 c G U 9 I k l z U H J p d m F 0 Z S I g V m F s d W U 9 I m w w I i A v P j x F b n R y e S B U e X B l P S J M b 2 F k V G 9 S Z X B v c n R E a X N h Y m x l Z C I g V m F s d W U 9 I m w w I i A v P j x F b n R y e S B U e X B l P S J G a W x s R W 5 h Y m x l Z C I g V m F s d W U 9 I m w w I i A v P j x F b n R y e S B U e X B l P S J G a W x s T 2 J q Z W N 0 V H l w Z S I g V m F s d W U 9 I n N D b 2 5 u Z W N 0 a W 9 u T 2 5 s e S I g L z 4 8 R W 5 0 c n k g V H l w Z T 0 i R m l s b F R v R G F 0 Y U 1 v Z G V s R W 5 h Y m x l Z C I g V m F s d W U 9 I m w w I i A v P j x F b n R y e S B U e X B l P S J R d W V y e U l E I i B W Y W x 1 Z T 0 i c 2 E 0 Y W I 4 M G Z m L T l m N D c t N G Y y N i 0 4 Y j Y x L T B k Z D h l M W U 2 M W U 1 Z 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2 L T A 3 L T A z V D E x O j U 3 O j M 0 L j Y x N z k 3 N z B a I i A v P j x F b n R y e S B U e X B l P S J G a W x s Q 2 9 s d W 1 u V H l w Z X M i I F Z h b H V l P S J z Q X d r S k J n W U R C Z 1 l H Q l F Z R 0 J n W U d C Z 1 l E Q l F N R E J R V U R B d 1 V G Q X d N R k F 3 T U R C U U 1 E Q X c 9 P S I g L z 4 8 R W 5 0 c n k g V H l w Z T 0 i R m l s b E N v b H V t b k 5 h b W V z I i B W Y W x 1 Z T 0 i c 1 s m c X V v d D t c d T A 0 M T F c d T A 0 M T h c d T A 0 M U Q m c X V v d D s s J n F 1 b 3 Q 7 X H U w N D E w X H U w N D N B X H U w N D Q y X H U w N D Q z X H U w N D M w X H U w N D N C X H U w N D R D X H U w N D N E X H U w N D N F X H U w N D Q x X H U w N D Q y X H U w N D R D I F x 1 M D Q z N F x 1 M D Q z M F x 1 M D Q z R F x 1 M D Q z R F x 1 M D Q 0 Q l x 1 M D Q 0 N S Z x d W 9 0 O y w m c X V v d D t c d T A 0 M T R c d T A 0 M z B c d T A 0 N D J c d T A 0 M z A g X H U w N D Q w X H U w N D M 1 X H U w N D M z X H U w N D M 4 X H U w N D Q x X H U w N D Q y X H U w N D Q w X H U w N D M w X H U w N D Q 2 X H U w N D M 4 X H U w N D M 4 J n F 1 b 3 Q 7 L C Z x d W 9 0 O 1 x 1 M D Q x R F x 1 M D Q z M F x 1 M D Q z N 1 x 1 M D Q z M l x 1 M D Q z M F x 1 M D Q z R F x 1 M D Q z O F x 1 M D Q z N S Z x d W 9 0 O y w m c X V v d D t c d T A 0 M j B c d T A 0 M z V c d T A 0 M z d c d T A 0 M z h c d T A 0 M z R c d T A 0 M z V c d T A 0 M 0 R c d T A 0 N D J c d T A 0 N D F c d T A 0 N D J c d T A 0 M z J c d T A 0 M 0 U m c X V v d D s s J n F 1 b 3 Q 7 X H U w N D F F X H U w N D F B X H U w N D J E X H U w N D E 0 I C h c d T A 0 M U F c d T A 0 M 0 V c d T A 0 M z Q p J n F 1 b 3 Q 7 L C Z x d W 9 0 O 1 x 1 M D Q x R V x 1 M D Q x Q V x 1 M D Q y R F x 1 M D Q x N C A o X H U w N D F F X H U w N D N G X H U w N D M 4 X H U w N D Q x X H U w N D M w X H U w N D N E X H U w N D M 4 X H U w N D M 1 K S Z x d W 9 0 O y w m c X V v d D t c d T A 0 M j B c d T A 0 M z V c d T A 0 M z Z c d T A 0 M z h c d T A 0 M 0 M g X H U w N D N E X H U w N D M w X H U w N D N C X H U w N D N F X H U w N D M z X H U w N D N F X H U w N D N F X H U w N D M x X H U w N D N C X H U w N D N F X H U w N D M 2 X H U w N D M 1 X H U w N D N E X H U w N D M 4 X H U w N D R G J n F 1 b 3 Q 7 L C Z x d W 9 0 O 1 x 1 M D Q y M V x 1 M D Q 0 M l x 1 M D Q z M F x 1 M D Q 0 M l x 1 M D Q 0 M 1 x 1 M D Q 0 M S B c d T A 0 M U R c d T A 0 M T R c d T A 0 M j E m c X V v d D s s J n F 1 b 3 Q 7 X H U w N D F E X H U w N D M w X H U w N D N C X H U w N D N F X H U w N D M z X H U w N D N F X H U w N D M y X H U w N D M w X H U w N D R G I F x 1 M D Q z N 1 x 1 M D Q z M F x 1 M D Q z N F x 1 M D Q z R V x 1 M D Q z Q l x 1 M D Q z N l x 1 M D Q z N V x 1 M D Q z R F x 1 M D Q z R F x 1 M D Q z R V x 1 M D Q 0 M V x 1 M D Q 0 M l x 1 M D Q 0 Q y A o X H U w N D Q y X H U w N D M z K S Z x d W 9 0 O y w m c X V v d D t c d T A 0 M j F c d T A 0 N D J c d T A 0 M z B c d T A 0 N D J c d T A 0 N D N c d T A 0 N D E g X H U w N D M x X H U w N D M w X H U w N D N E X H U w N D N B X H U w N D Q w X H U w N D N F X H U w N D Q y X H U w N D M w J n F 1 b 3 Q 7 L C Z x d W 9 0 O 1 x 1 M D Q x M V x 1 M D Q z N V x 1 M D Q z N 1 x 1 M D Q z N F x 1 M D Q z N V x 1 M D Q z O V x 1 M D Q 0 M V x 1 M D Q 0 M l x 1 M D Q z M l x 1 M D Q 0 M 1 x 1 M D Q 0 R V x 1 M D Q 0 O V x 1 M D Q z N V x 1 M D Q z N S B c d T A 0 M 0 Z c d T A 0 N D B c d T A 0 M z V c d T A 0 M z R c d T A 0 M 0 Z c d T A 0 N D B c d T A 0 M z h c d T A 0 N E Z c d T A 0 N D J c d T A 0 M z h c d T A 0 M z U m c X V v d D s s J n F 1 b 3 Q 7 X H U w N D F F X H U w N D M z X H U w N D Q w X H U w N D M w X H U w N D N E X H U w N D M 4 X H U w N D Q 3 X H U w N D M 1 X H U w N D N E X H U w N D M 4 X H U w N D R G I F x 1 M D Q z R l x 1 M D Q z R S B c d T A 0 M k R c d T A 0 M j F c d T A 0 M j Q m c X V v d D s s J n F 1 b 3 Q 7 X H U w N D F F X H U w N D Q y X H U w N D Q x X H U w N D Q z X H U w N D Q y X H U w N D Q x X H U w N D Q y X H U w N D M y X H U w N D M 4 X H U w N D M 1 I F x 1 M D Q z R l x 1 M D Q z R S B c d T A 0 N E V c d T A 0 N D A u I F x 1 M D Q z M F x 1 M D Q z N F x 1 M D Q 0 M F x 1 M D Q z N V x 1 M D Q 0 M V x 1 M D Q 0 M y Z x d W 9 0 O y w m c X V v d D t c d T A 0 M U R c d T A 0 M z V c d T A 0 M z R c d T A 0 M z V c d T A 0 M z l c d T A 0 N D F c d T A 0 N D J c d T A 0 M z J c d T A 0 M z h c d T A 0 N D J c d T A 0 M z V c d T A 0 M 0 J c d T A 0 N E N c d T A 0 M 0 R c d T A 0 M z B c d T A 0 N E Y g X H U w N D Q w X H U w N D M 1 X H U w N D M z X H U w N D M 4 X H U w N D Q x X H U w N D Q y X H U w N D Q w X H U w N D M w X H U w N D Q 2 X H U w N D M 4 X H U w N D R G J n F 1 b 3 Q 7 L C Z x d W 9 0 O 1 x 1 M D Q y M V x 1 M D Q z N F x 1 M D Q z N V x 1 M D Q z Q l x 1 M D Q z Q V x 1 M D Q z O C B c d T A 0 M z F c d T A 0 M z V c d T A 0 M z c g X H U w N D Q 0 X H U w N D M w X H U w N D N B X H U w N D Q y L i B c d T A 0 M z J c d T A 0 N E J c d T A 0 M 0 Z c d T A 0 M 0 V c d T A 0 M 0 J c d T A 0 M 0 R c d T A 0 M z V c d T A 0 M 0 R c d T A 0 M z h c d T A 0 N E Y m c X V v d D s s J n F 1 b 3 Q 7 X H U w N D I w X H U w N D M 1 X H U w N D M 1 X H U w N D Q x X H U w N D Q y X H U w N D Q w I F x 1 M D Q 0 M V x 1 M D Q 0 M 1 x 1 M D Q z N F x 1 M D Q z N V x 1 M D Q z M V x 1 M D Q z R F x 1 M D Q 0 Q l x 1 M D Q 0 N S B c d T A 0 N D B c d T A 0 M z V c d T A 0 N D h c d T A 0 M z V c d T A 0 M 0 R c d T A 0 M z h c d T A 0 M z k m c X V v d D s s J n F 1 b 3 Q 7 X H U w N D F E X H U w N D M w X H U w N D N C X H U w N D N F X H U w N D M z X H U w N D M 4 X z I w M j I m c X V v d D s s J n F 1 b 3 Q 7 X H U w N D F B X H U w N D F E X H U w N D F E X z I w M j I m c X V v d D s s J n F 1 b 3 Q 7 X H U w N D I x X H U w N D N F X H U w N D Q y X H U w N D Q w X H U w N D Q z X H U w N D M 0 X H U w N D N E X H U w N D M 4 X H U w N D N B X H U w N D M 4 X z I w M j I m c X V v d D s s J n F 1 b 3 Q 7 X H U w N D E y X H U w N D R C X H U w N D Q w X H U w N D Q z X H U w N D Q 3 X H U w N D N B X H U w N D M w X 1 x 1 M D Q y M F x 1 M D Q z M F x 1 M D Q 0 M V x 1 M D Q 0 N 1 x 1 M D Q z N V x 1 M D Q 0 M l 8 y M D I y J n F 1 b 3 Q 7 L C Z x d W 9 0 O 1 x 1 M D Q x R F x 1 M D Q z M F x 1 M D Q z Q l x 1 M D Q z R V x 1 M D Q z M 1 x 1 M D Q z O F 8 y M D I z J n F 1 b 3 Q 7 L C Z x d W 9 0 O 1 x 1 M D Q x Q V x 1 M D Q x R F x 1 M D Q x R F 8 y M D I z J n F 1 b 3 Q 7 L C Z x d W 9 0 O 1 x 1 M D Q y M V x 1 M D Q z R V x 1 M D Q 0 M l x 1 M D Q 0 M F x 1 M D Q 0 M 1 x 1 M D Q z N F x 1 M D Q z R F x 1 M D Q z O F x 1 M D Q z Q V x 1 M D Q z O F 8 y M D I z J n F 1 b 3 Q 7 L C Z x d W 9 0 O 1 x 1 M D Q x M l x 1 M D Q 0 Q l x 1 M D Q 0 M F x 1 M D Q 0 M 1 x 1 M D Q 0 N 1 x 1 M D Q z Q V x 1 M D Q z M F 9 c d T A 0 M j B c d T A 0 M z B c d T A 0 N D F c d T A 0 N D d c d T A 0 M z V c d T A 0 N D J f M j A y M y Z x d W 9 0 O y w m c X V v d D t c d T A 0 M U R c d T A 0 M z B c d T A 0 M 0 J c d T A 0 M 0 V c d T A 0 M z N c d T A 0 M z h f M j A y N C Z x d W 9 0 O y w m c X V v d D t c d T A 0 M U F c d T A 0 M U R c d T A 0 M U R f M j A y N C Z x d W 9 0 O y w m c X V v d D t c d T A 0 M j F c d T A 0 M 0 V c d T A 0 N D J c d T A 0 N D B c d T A 0 N D N c d T A 0 M z R c d T A 0 M 0 R c d T A 0 M z h c d T A 0 M 0 F c d T A 0 M z h f M j A y N C Z x d W 9 0 O y w m c X V v d D t c d T A 0 M T J c d T A 0 N E J c d T A 0 N D B c d T A 0 N D N c d T A 0 N D d c d T A 0 M 0 F c d T A 0 M z B f X H U w N D I w X H U w N D M w X H U w N D Q x X H U w N D Q 3 X H U w N D M 1 X H U w N D Q y X z I w M j Q m c X V v d D s s J n F 1 b 3 Q 7 X H U w N D F E X H U w N D M w X H U w N D N C X H U w N D N F X H U w N D M z X H U w N D M 4 X z I w M j U m c X V v d D s s J n F 1 b 3 Q 7 X H U w N D F B X H U w N D F E X H U w N D F E X z I w M j U m c X V v d D s s J n F 1 b 3 Q 7 X H U w N D I x X H U w N D N F X H U w N D Q y X H U w N D Q w X H U w N D Q z X H U w N D M 0 X H U w N D N E X H U w N D M 4 X H U w N D N B X H U w N D M 4 X z I w M j U m c X V v d D s s J n F 1 b 3 Q 7 X H U w N D E y X H U w N D R C X H U w N D Q w X H U w N D Q z X H U w N D Q 3 X H U w N D N B X H U w N D M w X 1 x 1 M D Q y M F x 1 M D Q z M F x 1 M D Q 0 M V x 1 M D Q 0 N 1 x 1 M D Q z N V x 1 M D Q 0 M l 8 y M D I 1 J n F 1 b 3 Q 7 L C Z x d W 9 0 O 1 x 1 M D Q x R F x 1 M D Q z M F x 1 M D Q z Q l x 1 M D Q z R V x 1 M D Q z M 1 x 1 M D Q z O F 8 y M D I 2 J n F 1 b 3 Q 7 L C Z x d W 9 0 O 1 x 1 M D Q x Q V x 1 M D Q x R F x 1 M D Q x R F 8 y M D I 2 J n F 1 b 3 Q 7 L C Z x d W 9 0 O 1 x 1 M D Q y M V x 1 M D Q z R V x 1 M D Q 0 M l x 1 M D Q 0 M F x 1 M D Q 0 M 1 x 1 M D Q z N F x 1 M D Q z R F x 1 M D Q z O F x 1 M D Q z Q V x 1 M D Q z O F 8 y M D I 2 J n F 1 b 3 Q 7 L C Z x d W 9 0 O 1 x 1 M D Q x M l x 1 M D Q 0 Q l x 1 M D Q 0 M F x 1 M D Q 0 M 1 x 1 M D Q 0 N 1 x 1 M D Q z Q V x 1 M D Q z M F 9 c d T A 0 M j B c d T A 0 M z B c d T A 0 N D F c d T A 0 N D d c d T A 0 M z V c d T A 0 N D J f M j A y N i Z x d W 9 0 O 1 0 i I C 8 + P E V u d H J 5 I F R 5 c G U 9 I k Z p b G x T d G F 0 d X M i I F Z h b H V l P S J z Q 2 9 t c G x l d G U i I C 8 + P E V u d H J 5 I F R 5 c G U 9 I l J l b G F 0 a W 9 u c 2 h p c E l u Z m 9 D b 2 5 0 Y W l u Z X I i I F Z h b H V l P S J z e y Z x d W 9 0 O 2 N v b H V t b k N v d W 5 0 J n F 1 b 3 Q 7 O j M 3 L C Z x d W 9 0 O 2 t l e U N v b H V t b k 5 h b W V z J n F 1 b 3 Q 7 O l t d L C Z x d W 9 0 O 3 F 1 Z X J 5 U m V s Y X R p b 2 5 z a G l w c y Z x d W 9 0 O z p b X S w m c X V v d D t j b 2 x 1 b W 5 J Z G V u d G l 0 a W V z J n F 1 b 3 Q 7 O l s m c X V v d D t T Z W N 0 a W 9 u M S 9 T a G V l d D E v Q X V 0 b 1 J l b W 9 2 Z W R D b 2 x 1 b W 5 z M S 5 7 X H U w N D E x X H U w N D E 4 X H U w N D F E L D B 9 J n F 1 b 3 Q 7 L C Z x d W 9 0 O 1 N l Y 3 R p b 2 4 x L 1 N o Z W V 0 M S 9 B d X R v U m V t b 3 Z l Z E N v b H V t b n M x L n t c d T A 0 M T B c d T A 0 M 0 F c d T A 0 N D J c d T A 0 N D N c d T A 0 M z B c d T A 0 M 0 J c d T A 0 N E N c d T A 0 M 0 R c d T A 0 M 0 V c d T A 0 N D F c d T A 0 N D J c d T A 0 N E M g X H U w N D M 0 X H U w N D M w X H U w N D N E X H U w N D N E X H U w N D R C X H U w N D Q 1 L D F 9 J n F 1 b 3 Q 7 L C Z x d W 9 0 O 1 N l Y 3 R p b 2 4 x L 1 N o Z W V 0 M S 9 B d X R v U m V t b 3 Z l Z E N v b H V t b n M x L n t c d T A 0 M T R c d T A 0 M z B c d T A 0 N D J c d T A 0 M z A g X H U w N D Q w X H U w N D M 1 X H U w N D M z X H U w N D M 4 X H U w N D Q x X H U w N D Q y X H U w N D Q w X H U w N D M w X H U w N D Q 2 X H U w N D M 4 X H U w N D M 4 L D J 9 J n F 1 b 3 Q 7 L C Z x d W 9 0 O 1 N l Y 3 R p b 2 4 x L 1 N o Z W V 0 M S 9 B d X R v U m V t b 3 Z l Z E N v b H V t b n M x L n t c d T A 0 M U R c d T A 0 M z B c d T A 0 M z d c d T A 0 M z J c d T A 0 M z B c d T A 0 M 0 R c d T A 0 M z h c d T A 0 M z U s M 3 0 m c X V v d D s s J n F 1 b 3 Q 7 U 2 V j d G l v b j E v U 2 h l Z X Q x L 0 F 1 d G 9 S Z W 1 v d m V k Q 2 9 s d W 1 u c z E u e 1 x 1 M D Q y M F x 1 M D Q z N V x 1 M D Q z N 1 x 1 M D Q z O F x 1 M D Q z N F x 1 M D Q z N V x 1 M D Q z R F x 1 M D Q 0 M l x 1 M D Q 0 M V x 1 M D Q 0 M l x 1 M D Q z M l x 1 M D Q z R S w 0 f S Z x d W 9 0 O y w m c X V v d D t T Z W N 0 a W 9 u M S 9 T a G V l d D E v Q X V 0 b 1 J l b W 9 2 Z W R D b 2 x 1 b W 5 z M S 5 7 X H U w N D F F X H U w N D F B X H U w N D J E X H U w N D E 0 I C h c d T A 0 M U F c d T A 0 M 0 V c d T A 0 M z Q p L D V 9 J n F 1 b 3 Q 7 L C Z x d W 9 0 O 1 N l Y 3 R p b 2 4 x L 1 N o Z W V 0 M S 9 B d X R v U m V t b 3 Z l Z E N v b H V t b n M x L n t c d T A 0 M U V c d T A 0 M U F c d T A 0 M k R c d T A 0 M T Q g K F x 1 M D Q x R V x 1 M D Q z R l x 1 M D Q z O F x 1 M D Q 0 M V x 1 M D Q z M F x 1 M D Q z R F x 1 M D Q z O F x 1 M D Q z N S k s N n 0 m c X V v d D s s J n F 1 b 3 Q 7 U 2 V j d G l v b j E v U 2 h l Z X Q x L 0 F 1 d G 9 S Z W 1 v d m V k Q 2 9 s d W 1 u c z E u e 1 x 1 M D Q y M F x 1 M D Q z N V x 1 M D Q z N l x 1 M D Q z O F x 1 M D Q z Q y B c d T A 0 M 0 R c d T A 0 M z B c d T A 0 M 0 J c d T A 0 M 0 V c d T A 0 M z N c d T A 0 M 0 V c d T A 0 M 0 V c d T A 0 M z F c d T A 0 M 0 J c d T A 0 M 0 V c d T A 0 M z Z c d T A 0 M z V c d T A 0 M 0 R c d T A 0 M z h c d T A 0 N E Y s N 3 0 m c X V v d D s s J n F 1 b 3 Q 7 U 2 V j d G l v b j E v U 2 h l Z X Q x L 0 F 1 d G 9 S Z W 1 v d m V k Q 2 9 s d W 1 u c z E u e 1 x 1 M D Q y M V x 1 M D Q 0 M l x 1 M D Q z M F x 1 M D Q 0 M l x 1 M D Q 0 M 1 x 1 M D Q 0 M S B c d T A 0 M U R c d T A 0 M T R c d T A 0 M j E s O H 0 m c X V v d D s s J n F 1 b 3 Q 7 U 2 V j d G l v b j E v U 2 h l Z X Q x L 0 F 1 d G 9 S Z W 1 v d m V k Q 2 9 s d W 1 u c z E u e 1 x 1 M D Q x R F x 1 M D Q z M F x 1 M D Q z Q l x 1 M D Q z R V x 1 M D Q z M 1 x 1 M D Q z R V x 1 M D Q z M l x 1 M D Q z M F x 1 M D Q 0 R i B c d T A 0 M z d c d T A 0 M z B c d T A 0 M z R c d T A 0 M 0 V c d T A 0 M 0 J c d T A 0 M z Z c d T A 0 M z V c d T A 0 M 0 R c d T A 0 M 0 R c d T A 0 M 0 V c d T A 0 N D F c d T A 0 N D J c d T A 0 N E M g K F x 1 M D Q 0 M l x 1 M D Q z M y k s O X 0 m c X V v d D s s J n F 1 b 3 Q 7 U 2 V j d G l v b j E v U 2 h l Z X Q x L 0 F 1 d G 9 S Z W 1 v d m V k Q 2 9 s d W 1 u c z E u e 1 x 1 M D Q y M V x 1 M D Q 0 M l x 1 M D Q z M F x 1 M D Q 0 M l x 1 M D Q 0 M 1 x 1 M D Q 0 M S B c d T A 0 M z F c d T A 0 M z B c d T A 0 M 0 R c d T A 0 M 0 F c d T A 0 N D B c d T A 0 M 0 V c d T A 0 N D J c d T A 0 M z A s M T B 9 J n F 1 b 3 Q 7 L C Z x d W 9 0 O 1 N l Y 3 R p b 2 4 x L 1 N o Z W V 0 M S 9 B d X R v U m V t b 3 Z l Z E N v b H V t b n M x L n t c d T A 0 M T F c d T A 0 M z V c d T A 0 M z d c d T A 0 M z R c d T A 0 M z V c d T A 0 M z l c d T A 0 N D F c d T A 0 N D J c d T A 0 M z J c d T A 0 N D N c d T A 0 N E V c d T A 0 N D l c d T A 0 M z V c d T A 0 M z U g X H U w N D N G X H U w N D Q w X H U w N D M 1 X H U w N D M 0 X H U w N D N G X H U w N D Q w X H U w N D M 4 X H U w N D R G X H U w N D Q y X H U w N D M 4 X H U w N D M 1 L D E x f S Z x d W 9 0 O y w m c X V v d D t T Z W N 0 a W 9 u M S 9 T a G V l d D E v Q X V 0 b 1 J l b W 9 2 Z W R D b 2 x 1 b W 5 z M S 5 7 X H U w N D F F X H U w N D M z X H U w N D Q w X H U w N D M w X H U w N D N E X H U w N D M 4 X H U w N D Q 3 X H U w N D M 1 X H U w N D N E X H U w N D M 4 X H U w N D R G I F x 1 M D Q z R l x 1 M D Q z R S B c d T A 0 M k R c d T A 0 M j F c d T A 0 M j Q s M T J 9 J n F 1 b 3 Q 7 L C Z x d W 9 0 O 1 N l Y 3 R p b 2 4 x L 1 N o Z W V 0 M S 9 B d X R v U m V t b 3 Z l Z E N v b H V t b n M x L n t c d T A 0 M U V c d T A 0 N D J c d T A 0 N D F c d T A 0 N D N c d T A 0 N D J c d T A 0 N D F c d T A 0 N D J c d T A 0 M z J c d T A 0 M z h c d T A 0 M z U g X H U w N D N G X H U w N D N F I F x 1 M D Q 0 R V x 1 M D Q 0 M C 4 g X H U w N D M w X H U w N D M 0 X H U w N D Q w X H U w N D M 1 X H U w N D Q x X H U w N D Q z L D E z f S Z x d W 9 0 O y w m c X V v d D t T Z W N 0 a W 9 u M S 9 T a G V l d D E v Q X V 0 b 1 J l b W 9 2 Z W R D b 2 x 1 b W 5 z M S 5 7 X H U w N D F E X H U w N D M 1 X H U w N D M 0 X H U w N D M 1 X H U w N D M 5 X H U w N D Q x X H U w N D Q y X H U w N D M y X H U w N D M 4 X H U w N D Q y X H U w N D M 1 X H U w N D N C X H U w N D R D X H U w N D N E X H U w N D M w X H U w N D R G I F x 1 M D Q 0 M F x 1 M D Q z N V x 1 M D Q z M 1 x 1 M D Q z O F x 1 M D Q 0 M V x 1 M D Q 0 M l x 1 M D Q 0 M F x 1 M D Q z M F x 1 M D Q 0 N l x 1 M D Q z O F x 1 M D Q 0 R i w x N H 0 m c X V v d D s s J n F 1 b 3 Q 7 U 2 V j d G l v b j E v U 2 h l Z X Q x L 0 F 1 d G 9 S Z W 1 v d m V k Q 2 9 s d W 1 u c z E u e 1 x 1 M D Q y M V x 1 M D Q z N F x 1 M D Q z N V x 1 M D Q z Q l x 1 M D Q z Q V x 1 M D Q z O C B c d T A 0 M z F c d T A 0 M z V c d T A 0 M z c g X H U w N D Q 0 X H U w N D M w X H U w N D N B X H U w N D Q y L i B c d T A 0 M z J c d T A 0 N E J c d T A 0 M 0 Z c d T A 0 M 0 V c d T A 0 M 0 J c d T A 0 M 0 R c d T A 0 M z V c d T A 0 M 0 R c d T A 0 M z h c d T A 0 N E Y s M T V 9 J n F 1 b 3 Q 7 L C Z x d W 9 0 O 1 N l Y 3 R p b 2 4 x L 1 N o Z W V 0 M S 9 B d X R v U m V t b 3 Z l Z E N v b H V t b n M x L n t c d T A 0 M j B c d T A 0 M z V c d T A 0 M z V c d T A 0 N D F c d T A 0 N D J c d T A 0 N D A g X H U w N D Q x X H U w N D Q z X H U w N D M 0 X H U w N D M 1 X H U w N D M x X H U w N D N E X H U w N D R C X H U w N D Q 1 I F x 1 M D Q 0 M F x 1 M D Q z N V x 1 M D Q 0 O F x 1 M D Q z N V x 1 M D Q z R F x 1 M D Q z O F x 1 M D Q z O S w x N n 0 m c X V v d D s s J n F 1 b 3 Q 7 U 2 V j d G l v b j E v U 2 h l Z X Q x L 0 F 1 d G 9 S Z W 1 v d m V k Q 2 9 s d W 1 u c z E u e 1 x 1 M D Q x R F x 1 M D Q z M F x 1 M D Q z Q l x 1 M D Q z R V x 1 M D Q z M 1 x 1 M D Q z O F 8 y M D I y L D E 3 f S Z x d W 9 0 O y w m c X V v d D t T Z W N 0 a W 9 u M S 9 T a G V l d D E v Q X V 0 b 1 J l b W 9 2 Z W R D b 2 x 1 b W 5 z M S 5 7 X H U w N D F B X H U w N D F E X H U w N D F E X z I w M j I s M T h 9 J n F 1 b 3 Q 7 L C Z x d W 9 0 O 1 N l Y 3 R p b 2 4 x L 1 N o Z W V 0 M S 9 B d X R v U m V t b 3 Z l Z E N v b H V t b n M x L n t c d T A 0 M j F c d T A 0 M 0 V c d T A 0 N D J c d T A 0 N D B c d T A 0 N D N c d T A 0 M z R c d T A 0 M 0 R c d T A 0 M z h c d T A 0 M 0 F c d T A 0 M z h f M j A y M i w x O X 0 m c X V v d D s s J n F 1 b 3 Q 7 U 2 V j d G l v b j E v U 2 h l Z X Q x L 0 F 1 d G 9 S Z W 1 v d m V k Q 2 9 s d W 1 u c z E u e 1 x 1 M D Q x M l x 1 M D Q 0 Q l x 1 M D Q 0 M F x 1 M D Q 0 M 1 x 1 M D Q 0 N 1 x 1 M D Q z Q V x 1 M D Q z M F 9 c d T A 0 M j B c d T A 0 M z B c d T A 0 N D F c d T A 0 N D d c d T A 0 M z V c d T A 0 N D J f M j A y M i w y M H 0 m c X V v d D s s J n F 1 b 3 Q 7 U 2 V j d G l v b j E v U 2 h l Z X Q x L 0 F 1 d G 9 S Z W 1 v d m V k Q 2 9 s d W 1 u c z E u e 1 x 1 M D Q x R F x 1 M D Q z M F x 1 M D Q z Q l x 1 M D Q z R V x 1 M D Q z M 1 x 1 M D Q z O F 8 y M D I z L D I x f S Z x d W 9 0 O y w m c X V v d D t T Z W N 0 a W 9 u M S 9 T a G V l d D E v Q X V 0 b 1 J l b W 9 2 Z W R D b 2 x 1 b W 5 z M S 5 7 X H U w N D F B X H U w N D F E X H U w N D F E X z I w M j M s M j J 9 J n F 1 b 3 Q 7 L C Z x d W 9 0 O 1 N l Y 3 R p b 2 4 x L 1 N o Z W V 0 M S 9 B d X R v U m V t b 3 Z l Z E N v b H V t b n M x L n t c d T A 0 M j F c d T A 0 M 0 V c d T A 0 N D J c d T A 0 N D B c d T A 0 N D N c d T A 0 M z R c d T A 0 M 0 R c d T A 0 M z h c d T A 0 M 0 F c d T A 0 M z h f M j A y M y w y M 3 0 m c X V v d D s s J n F 1 b 3 Q 7 U 2 V j d G l v b j E v U 2 h l Z X Q x L 0 F 1 d G 9 S Z W 1 v d m V k Q 2 9 s d W 1 u c z E u e 1 x 1 M D Q x M l x 1 M D Q 0 Q l x 1 M D Q 0 M F x 1 M D Q 0 M 1 x 1 M D Q 0 N 1 x 1 M D Q z Q V x 1 M D Q z M F 9 c d T A 0 M j B c d T A 0 M z B c d T A 0 N D F c d T A 0 N D d c d T A 0 M z V c d T A 0 N D J f M j A y M y w y N H 0 m c X V v d D s s J n F 1 b 3 Q 7 U 2 V j d G l v b j E v U 2 h l Z X Q x L 0 F 1 d G 9 S Z W 1 v d m V k Q 2 9 s d W 1 u c z E u e 1 x 1 M D Q x R F x 1 M D Q z M F x 1 M D Q z Q l x 1 M D Q z R V x 1 M D Q z M 1 x 1 M D Q z O F 8 y M D I 0 L D I 1 f S Z x d W 9 0 O y w m c X V v d D t T Z W N 0 a W 9 u M S 9 T a G V l d D E v Q X V 0 b 1 J l b W 9 2 Z W R D b 2 x 1 b W 5 z M S 5 7 X H U w N D F B X H U w N D F E X H U w N D F E X z I w M j Q s M j Z 9 J n F 1 b 3 Q 7 L C Z x d W 9 0 O 1 N l Y 3 R p b 2 4 x L 1 N o Z W V 0 M S 9 B d X R v U m V t b 3 Z l Z E N v b H V t b n M x L n t c d T A 0 M j F c d T A 0 M 0 V c d T A 0 N D J c d T A 0 N D B c d T A 0 N D N c d T A 0 M z R c d T A 0 M 0 R c d T A 0 M z h c d T A 0 M 0 F c d T A 0 M z h f M j A y N C w y N 3 0 m c X V v d D s s J n F 1 b 3 Q 7 U 2 V j d G l v b j E v U 2 h l Z X Q x L 0 F 1 d G 9 S Z W 1 v d m V k Q 2 9 s d W 1 u c z E u e 1 x 1 M D Q x M l x 1 M D Q 0 Q l x 1 M D Q 0 M F x 1 M D Q 0 M 1 x 1 M D Q 0 N 1 x 1 M D Q z Q V x 1 M D Q z M F 9 c d T A 0 M j B c d T A 0 M z B c d T A 0 N D F c d T A 0 N D d c d T A 0 M z V c d T A 0 N D J f M j A y N C w y O H 0 m c X V v d D s s J n F 1 b 3 Q 7 U 2 V j d G l v b j E v U 2 h l Z X Q x L 0 F 1 d G 9 S Z W 1 v d m V k Q 2 9 s d W 1 u c z E u e 1 x 1 M D Q x R F x 1 M D Q z M F x 1 M D Q z Q l x 1 M D Q z R V x 1 M D Q z M 1 x 1 M D Q z O F 8 y M D I 1 L D I 5 f S Z x d W 9 0 O y w m c X V v d D t T Z W N 0 a W 9 u M S 9 T a G V l d D E v Q X V 0 b 1 J l b W 9 2 Z W R D b 2 x 1 b W 5 z M S 5 7 X H U w N D F B X H U w N D F E X H U w N D F E X z I w M j U s M z B 9 J n F 1 b 3 Q 7 L C Z x d W 9 0 O 1 N l Y 3 R p b 2 4 x L 1 N o Z W V 0 M S 9 B d X R v U m V t b 3 Z l Z E N v b H V t b n M x L n t c d T A 0 M j F c d T A 0 M 0 V c d T A 0 N D J c d T A 0 N D B c d T A 0 N D N c d T A 0 M z R c d T A 0 M 0 R c d T A 0 M z h c d T A 0 M 0 F c d T A 0 M z h f M j A y N S w z M X 0 m c X V v d D s s J n F 1 b 3 Q 7 U 2 V j d G l v b j E v U 2 h l Z X Q x L 0 F 1 d G 9 S Z W 1 v d m V k Q 2 9 s d W 1 u c z E u e 1 x 1 M D Q x M l x 1 M D Q 0 Q l x 1 M D Q 0 M F x 1 M D Q 0 M 1 x 1 M D Q 0 N 1 x 1 M D Q z Q V x 1 M D Q z M F 9 c d T A 0 M j B c d T A 0 M z B c d T A 0 N D F c d T A 0 N D d c d T A 0 M z V c d T A 0 N D J f M j A y N S w z M n 0 m c X V v d D s s J n F 1 b 3 Q 7 U 2 V j d G l v b j E v U 2 h l Z X Q x L 0 F 1 d G 9 S Z W 1 v d m V k Q 2 9 s d W 1 u c z E u e 1 x 1 M D Q x R F x 1 M D Q z M F x 1 M D Q z Q l x 1 M D Q z R V x 1 M D Q z M 1 x 1 M D Q z O F 8 y M D I 2 L D M z f S Z x d W 9 0 O y w m c X V v d D t T Z W N 0 a W 9 u M S 9 T a G V l d D E v Q X V 0 b 1 J l b W 9 2 Z W R D b 2 x 1 b W 5 z M S 5 7 X H U w N D F B X H U w N D F E X H U w N D F E X z I w M j Y s M z R 9 J n F 1 b 3 Q 7 L C Z x d W 9 0 O 1 N l Y 3 R p b 2 4 x L 1 N o Z W V 0 M S 9 B d X R v U m V t b 3 Z l Z E N v b H V t b n M x L n t c d T A 0 M j F c d T A 0 M 0 V c d T A 0 N D J c d T A 0 N D B c d T A 0 N D N c d T A 0 M z R c d T A 0 M 0 R c d T A 0 M z h c d T A 0 M 0 F c d T A 0 M z h f M j A y N i w z N X 0 m c X V v d D s s J n F 1 b 3 Q 7 U 2 V j d G l v b j E v U 2 h l Z X Q x L 0 F 1 d G 9 S Z W 1 v d m V k Q 2 9 s d W 1 u c z E u e 1 x 1 M D Q x M l x 1 M D Q 0 Q l x 1 M D Q 0 M F x 1 M D Q 0 M 1 x 1 M D Q 0 N 1 x 1 M D Q z Q V x 1 M D Q z M F 9 c d T A 0 M j B c d T A 0 M z B c d T A 0 N D F c d T A 0 N D d c d T A 0 M z V c d T A 0 N D J f M j A y N i w z N n 0 m c X V v d D t d L C Z x d W 9 0 O 0 N v b H V t b k N v d W 5 0 J n F 1 b 3 Q 7 O j M 3 L C Z x d W 9 0 O 0 t l e U N v b H V t b k 5 h b W V z J n F 1 b 3 Q 7 O l t d L C Z x d W 9 0 O 0 N v b H V t b k l k Z W 5 0 a X R p Z X M m c X V v d D s 6 W y Z x d W 9 0 O 1 N l Y 3 R p b 2 4 x L 1 N o Z W V 0 M S 9 B d X R v U m V t b 3 Z l Z E N v b H V t b n M x L n t c d T A 0 M T F c d T A 0 M T h c d T A 0 M U Q s M H 0 m c X V v d D s s J n F 1 b 3 Q 7 U 2 V j d G l v b j E v U 2 h l Z X Q x L 0 F 1 d G 9 S Z W 1 v d m V k Q 2 9 s d W 1 u c z E u e 1 x 1 M D Q x M F x 1 M D Q z Q V x 1 M D Q 0 M l x 1 M D Q 0 M 1 x 1 M D Q z M F x 1 M D Q z Q l x 1 M D Q 0 Q 1 x 1 M D Q z R F x 1 M D Q z R V x 1 M D Q 0 M V x 1 M D Q 0 M l x 1 M D Q 0 Q y B c d T A 0 M z R c d T A 0 M z B c d T A 0 M 0 R c d T A 0 M 0 R c d T A 0 N E J c d T A 0 N D U s M X 0 m c X V v d D s s J n F 1 b 3 Q 7 U 2 V j d G l v b j E v U 2 h l Z X Q x L 0 F 1 d G 9 S Z W 1 v d m V k Q 2 9 s d W 1 u c z E u e 1 x 1 M D Q x N F x 1 M D Q z M F x 1 M D Q 0 M l x 1 M D Q z M C B c d T A 0 N D B c d T A 0 M z V c d T A 0 M z N c d T A 0 M z h c d T A 0 N D F c d T A 0 N D J c d T A 0 N D B c d T A 0 M z B c d T A 0 N D Z c d T A 0 M z h c d T A 0 M z g s M n 0 m c X V v d D s s J n F 1 b 3 Q 7 U 2 V j d G l v b j E v U 2 h l Z X Q x L 0 F 1 d G 9 S Z W 1 v d m V k Q 2 9 s d W 1 u c z E u e 1 x 1 M D Q x R F x 1 M D Q z M F x 1 M D Q z N 1 x 1 M D Q z M l x 1 M D Q z M F x 1 M D Q z R F x 1 M D Q z O F x 1 M D Q z N S w z f S Z x d W 9 0 O y w m c X V v d D t T Z W N 0 a W 9 u M S 9 T a G V l d D E v Q X V 0 b 1 J l b W 9 2 Z W R D b 2 x 1 b W 5 z M S 5 7 X H U w N D I w X H U w N D M 1 X H U w N D M 3 X H U w N D M 4 X H U w N D M 0 X H U w N D M 1 X H U w N D N E X H U w N D Q y X H U w N D Q x X H U w N D Q y X H U w N D M y X H U w N D N F L D R 9 J n F 1 b 3 Q 7 L C Z x d W 9 0 O 1 N l Y 3 R p b 2 4 x L 1 N o Z W V 0 M S 9 B d X R v U m V t b 3 Z l Z E N v b H V t b n M x L n t c d T A 0 M U V c d T A 0 M U F c d T A 0 M k R c d T A 0 M T Q g K F x 1 M D Q x Q V x 1 M D Q z R V x 1 M D Q z N C k s N X 0 m c X V v d D s s J n F 1 b 3 Q 7 U 2 V j d G l v b j E v U 2 h l Z X Q x L 0 F 1 d G 9 S Z W 1 v d m V k Q 2 9 s d W 1 u c z E u e 1 x 1 M D Q x R V x 1 M D Q x Q V x 1 M D Q y R F x 1 M D Q x N C A o X H U w N D F F X H U w N D N G X H U w N D M 4 X H U w N D Q x X H U w N D M w X H U w N D N E X H U w N D M 4 X H U w N D M 1 K S w 2 f S Z x d W 9 0 O y w m c X V v d D t T Z W N 0 a W 9 u M S 9 T a G V l d D E v Q X V 0 b 1 J l b W 9 2 Z W R D b 2 x 1 b W 5 z M S 5 7 X H U w N D I w X H U w N D M 1 X H U w N D M 2 X H U w N D M 4 X H U w N D N D I F x 1 M D Q z R F x 1 M D Q z M F x 1 M D Q z Q l x 1 M D Q z R V x 1 M D Q z M 1 x 1 M D Q z R V x 1 M D Q z R V x 1 M D Q z M V x 1 M D Q z Q l x 1 M D Q z R V x 1 M D Q z N l x 1 M D Q z N V x 1 M D Q z R F x 1 M D Q z O F x 1 M D Q 0 R i w 3 f S Z x d W 9 0 O y w m c X V v d D t T Z W N 0 a W 9 u M S 9 T a G V l d D E v Q X V 0 b 1 J l b W 9 2 Z W R D b 2 x 1 b W 5 z M S 5 7 X H U w N D I x X H U w N D Q y X H U w N D M w X H U w N D Q y X H U w N D Q z X H U w N D Q x I F x 1 M D Q x R F x 1 M D Q x N F x 1 M D Q y M S w 4 f S Z x d W 9 0 O y w m c X V v d D t T Z W N 0 a W 9 u M S 9 T a G V l d D E v Q X V 0 b 1 J l b W 9 2 Z W R D b 2 x 1 b W 5 z M S 5 7 X H U w N D F E X H U w N D M w X H U w N D N C X H U w N D N F X H U w N D M z X H U w N D N F X H U w N D M y X H U w N D M w X H U w N D R G I F x 1 M D Q z N 1 x 1 M D Q z M F x 1 M D Q z N F x 1 M D Q z R V x 1 M D Q z Q l x 1 M D Q z N l x 1 M D Q z N V x 1 M D Q z R F x 1 M D Q z R F x 1 M D Q z R V x 1 M D Q 0 M V x 1 M D Q 0 M l x 1 M D Q 0 Q y A o X H U w N D Q y X H U w N D M z K S w 5 f S Z x d W 9 0 O y w m c X V v d D t T Z W N 0 a W 9 u M S 9 T a G V l d D E v Q X V 0 b 1 J l b W 9 2 Z W R D b 2 x 1 b W 5 z M S 5 7 X H U w N D I x X H U w N D Q y X H U w N D M w X H U w N D Q y X H U w N D Q z X H U w N D Q x I F x 1 M D Q z M V x 1 M D Q z M F x 1 M D Q z R F x 1 M D Q z Q V x 1 M D Q 0 M F x 1 M D Q z R V x 1 M D Q 0 M l x 1 M D Q z M C w x M H 0 m c X V v d D s s J n F 1 b 3 Q 7 U 2 V j d G l v b j E v U 2 h l Z X Q x L 0 F 1 d G 9 S Z W 1 v d m V k Q 2 9 s d W 1 u c z E u e 1 x 1 M D Q x M V x 1 M D Q z N V x 1 M D Q z N 1 x 1 M D Q z N F x 1 M D Q z N V x 1 M D Q z O V x 1 M D Q 0 M V x 1 M D Q 0 M l x 1 M D Q z M l x 1 M D Q 0 M 1 x 1 M D Q 0 R V x 1 M D Q 0 O V x 1 M D Q z N V x 1 M D Q z N S B c d T A 0 M 0 Z c d T A 0 N D B c d T A 0 M z V c d T A 0 M z R c d T A 0 M 0 Z c d T A 0 N D B c d T A 0 M z h c d T A 0 N E Z c d T A 0 N D J c d T A 0 M z h c d T A 0 M z U s M T F 9 J n F 1 b 3 Q 7 L C Z x d W 9 0 O 1 N l Y 3 R p b 2 4 x L 1 N o Z W V 0 M S 9 B d X R v U m V t b 3 Z l Z E N v b H V t b n M x L n t c d T A 0 M U V c d T A 0 M z N c d T A 0 N D B c d T A 0 M z B c d T A 0 M 0 R c d T A 0 M z h c d T A 0 N D d c d T A 0 M z V c d T A 0 M 0 R c d T A 0 M z h c d T A 0 N E Y g X H U w N D N G X H U w N D N F I F x 1 M D Q y R F x 1 M D Q y M V x 1 M D Q y N C w x M n 0 m c X V v d D s s J n F 1 b 3 Q 7 U 2 V j d G l v b j E v U 2 h l Z X Q x L 0 F 1 d G 9 S Z W 1 v d m V k Q 2 9 s d W 1 u c z E u e 1 x 1 M D Q x R V x 1 M D Q 0 M l x 1 M D Q 0 M V x 1 M D Q 0 M 1 x 1 M D Q 0 M l x 1 M D Q 0 M V x 1 M D Q 0 M l x 1 M D Q z M l x 1 M D Q z O F x 1 M D Q z N S B c d T A 0 M 0 Z c d T A 0 M 0 U g X H U w N D R F X H U w N D Q w L i B c d T A 0 M z B c d T A 0 M z R c d T A 0 N D B c d T A 0 M z V c d T A 0 N D F c d T A 0 N D M s M T N 9 J n F 1 b 3 Q 7 L C Z x d W 9 0 O 1 N l Y 3 R p b 2 4 x L 1 N o Z W V 0 M S 9 B d X R v U m V t b 3 Z l Z E N v b H V t b n M x L n t c d T A 0 M U R c d T A 0 M z V c d T A 0 M z R c d T A 0 M z V c d T A 0 M z l c d T A 0 N D F c d T A 0 N D J c d T A 0 M z J c d T A 0 M z h c d T A 0 N D J c d T A 0 M z V c d T A 0 M 0 J c d T A 0 N E N c d T A 0 M 0 R c d T A 0 M z B c d T A 0 N E Y g X H U w N D Q w X H U w N D M 1 X H U w N D M z X H U w N D M 4 X H U w N D Q x X H U w N D Q y X H U w N D Q w X H U w N D M w X H U w N D Q 2 X H U w N D M 4 X H U w N D R G L D E 0 f S Z x d W 9 0 O y w m c X V v d D t T Z W N 0 a W 9 u M S 9 T a G V l d D E v Q X V 0 b 1 J l b W 9 2 Z W R D b 2 x 1 b W 5 z M S 5 7 X H U w N D I x X H U w N D M 0 X H U w N D M 1 X H U w N D N C X H U w N D N B X H U w N D M 4 I F x 1 M D Q z M V x 1 M D Q z N V x 1 M D Q z N y B c d T A 0 N D R c d T A 0 M z B c d T A 0 M 0 F c d T A 0 N D I u I F x 1 M D Q z M l x 1 M D Q 0 Q l x 1 M D Q z R l x 1 M D Q z R V x 1 M D Q z Q l x 1 M D Q z R F x 1 M D Q z N V x 1 M D Q z R F x 1 M D Q z O F x 1 M D Q 0 R i w x N X 0 m c X V v d D s s J n F 1 b 3 Q 7 U 2 V j d G l v b j E v U 2 h l Z X Q x L 0 F 1 d G 9 S Z W 1 v d m V k Q 2 9 s d W 1 u c z E u e 1 x 1 M D Q y M F x 1 M D Q z N V x 1 M D Q z N V x 1 M D Q 0 M V x 1 M D Q 0 M l x 1 M D Q 0 M C B c d T A 0 N D F c d T A 0 N D N c d T A 0 M z R c d T A 0 M z V c d T A 0 M z F c d T A 0 M 0 R c d T A 0 N E J c d T A 0 N D U g X H U w N D Q w X H U w N D M 1 X H U w N D Q 4 X H U w N D M 1 X H U w N D N E X H U w N D M 4 X H U w N D M 5 L D E 2 f S Z x d W 9 0 O y w m c X V v d D t T Z W N 0 a W 9 u M S 9 T a G V l d D E v Q X V 0 b 1 J l b W 9 2 Z W R D b 2 x 1 b W 5 z M S 5 7 X H U w N D F E X H U w N D M w X H U w N D N C X H U w N D N F X H U w N D M z X H U w N D M 4 X z I w M j I s M T d 9 J n F 1 b 3 Q 7 L C Z x d W 9 0 O 1 N l Y 3 R p b 2 4 x L 1 N o Z W V 0 M S 9 B d X R v U m V t b 3 Z l Z E N v b H V t b n M x L n t c d T A 0 M U F c d T A 0 M U R c d T A 0 M U R f M j A y M i w x O H 0 m c X V v d D s s J n F 1 b 3 Q 7 U 2 V j d G l v b j E v U 2 h l Z X Q x L 0 F 1 d G 9 S Z W 1 v d m V k Q 2 9 s d W 1 u c z E u e 1 x 1 M D Q y M V x 1 M D Q z R V x 1 M D Q 0 M l x 1 M D Q 0 M F x 1 M D Q 0 M 1 x 1 M D Q z N F x 1 M D Q z R F x 1 M D Q z O F x 1 M D Q z Q V x 1 M D Q z O F 8 y M D I y L D E 5 f S Z x d W 9 0 O y w m c X V v d D t T Z W N 0 a W 9 u M S 9 T a G V l d D E v Q X V 0 b 1 J l b W 9 2 Z W R D b 2 x 1 b W 5 z M S 5 7 X H U w N D E y X H U w N D R C X H U w N D Q w X H U w N D Q z X H U w N D Q 3 X H U w N D N B X H U w N D M w X 1 x 1 M D Q y M F x 1 M D Q z M F x 1 M D Q 0 M V x 1 M D Q 0 N 1 x 1 M D Q z N V x 1 M D Q 0 M l 8 y M D I y L D I w f S Z x d W 9 0 O y w m c X V v d D t T Z W N 0 a W 9 u M S 9 T a G V l d D E v Q X V 0 b 1 J l b W 9 2 Z W R D b 2 x 1 b W 5 z M S 5 7 X H U w N D F E X H U w N D M w X H U w N D N C X H U w N D N F X H U w N D M z X H U w N D M 4 X z I w M j M s M j F 9 J n F 1 b 3 Q 7 L C Z x d W 9 0 O 1 N l Y 3 R p b 2 4 x L 1 N o Z W V 0 M S 9 B d X R v U m V t b 3 Z l Z E N v b H V t b n M x L n t c d T A 0 M U F c d T A 0 M U R c d T A 0 M U R f M j A y M y w y M n 0 m c X V v d D s s J n F 1 b 3 Q 7 U 2 V j d G l v b j E v U 2 h l Z X Q x L 0 F 1 d G 9 S Z W 1 v d m V k Q 2 9 s d W 1 u c z E u e 1 x 1 M D Q y M V x 1 M D Q z R V x 1 M D Q 0 M l x 1 M D Q 0 M F x 1 M D Q 0 M 1 x 1 M D Q z N F x 1 M D Q z R F x 1 M D Q z O F x 1 M D Q z Q V x 1 M D Q z O F 8 y M D I z L D I z f S Z x d W 9 0 O y w m c X V v d D t T Z W N 0 a W 9 u M S 9 T a G V l d D E v Q X V 0 b 1 J l b W 9 2 Z W R D b 2 x 1 b W 5 z M S 5 7 X H U w N D E y X H U w N D R C X H U w N D Q w X H U w N D Q z X H U w N D Q 3 X H U w N D N B X H U w N D M w X 1 x 1 M D Q y M F x 1 M D Q z M F x 1 M D Q 0 M V x 1 M D Q 0 N 1 x 1 M D Q z N V x 1 M D Q 0 M l 8 y M D I z L D I 0 f S Z x d W 9 0 O y w m c X V v d D t T Z W N 0 a W 9 u M S 9 T a G V l d D E v Q X V 0 b 1 J l b W 9 2 Z W R D b 2 x 1 b W 5 z M S 5 7 X H U w N D F E X H U w N D M w X H U w N D N C X H U w N D N F X H U w N D M z X H U w N D M 4 X z I w M j Q s M j V 9 J n F 1 b 3 Q 7 L C Z x d W 9 0 O 1 N l Y 3 R p b 2 4 x L 1 N o Z W V 0 M S 9 B d X R v U m V t b 3 Z l Z E N v b H V t b n M x L n t c d T A 0 M U F c d T A 0 M U R c d T A 0 M U R f M j A y N C w y N n 0 m c X V v d D s s J n F 1 b 3 Q 7 U 2 V j d G l v b j E v U 2 h l Z X Q x L 0 F 1 d G 9 S Z W 1 v d m V k Q 2 9 s d W 1 u c z E u e 1 x 1 M D Q y M V x 1 M D Q z R V x 1 M D Q 0 M l x 1 M D Q 0 M F x 1 M D Q 0 M 1 x 1 M D Q z N F x 1 M D Q z R F x 1 M D Q z O F x 1 M D Q z Q V x 1 M D Q z O F 8 y M D I 0 L D I 3 f S Z x d W 9 0 O y w m c X V v d D t T Z W N 0 a W 9 u M S 9 T a G V l d D E v Q X V 0 b 1 J l b W 9 2 Z W R D b 2 x 1 b W 5 z M S 5 7 X H U w N D E y X H U w N D R C X H U w N D Q w X H U w N D Q z X H U w N D Q 3 X H U w N D N B X H U w N D M w X 1 x 1 M D Q y M F x 1 M D Q z M F x 1 M D Q 0 M V x 1 M D Q 0 N 1 x 1 M D Q z N V x 1 M D Q 0 M l 8 y M D I 0 L D I 4 f S Z x d W 9 0 O y w m c X V v d D t T Z W N 0 a W 9 u M S 9 T a G V l d D E v Q X V 0 b 1 J l b W 9 2 Z W R D b 2 x 1 b W 5 z M S 5 7 X H U w N D F E X H U w N D M w X H U w N D N C X H U w N D N F X H U w N D M z X H U w N D M 4 X z I w M j U s M j l 9 J n F 1 b 3 Q 7 L C Z x d W 9 0 O 1 N l Y 3 R p b 2 4 x L 1 N o Z W V 0 M S 9 B d X R v U m V t b 3 Z l Z E N v b H V t b n M x L n t c d T A 0 M U F c d T A 0 M U R c d T A 0 M U R f M j A y N S w z M H 0 m c X V v d D s s J n F 1 b 3 Q 7 U 2 V j d G l v b j E v U 2 h l Z X Q x L 0 F 1 d G 9 S Z W 1 v d m V k Q 2 9 s d W 1 u c z E u e 1 x 1 M D Q y M V x 1 M D Q z R V x 1 M D Q 0 M l x 1 M D Q 0 M F x 1 M D Q 0 M 1 x 1 M D Q z N F x 1 M D Q z R F x 1 M D Q z O F x 1 M D Q z Q V x 1 M D Q z O F 8 y M D I 1 L D M x f S Z x d W 9 0 O y w m c X V v d D t T Z W N 0 a W 9 u M S 9 T a G V l d D E v Q X V 0 b 1 J l b W 9 2 Z W R D b 2 x 1 b W 5 z M S 5 7 X H U w N D E y X H U w N D R C X H U w N D Q w X H U w N D Q z X H U w N D Q 3 X H U w N D N B X H U w N D M w X 1 x 1 M D Q y M F x 1 M D Q z M F x 1 M D Q 0 M V x 1 M D Q 0 N 1 x 1 M D Q z N V x 1 M D Q 0 M l 8 y M D I 1 L D M y f S Z x d W 9 0 O y w m c X V v d D t T Z W N 0 a W 9 u M S 9 T a G V l d D E v Q X V 0 b 1 J l b W 9 2 Z W R D b 2 x 1 b W 5 z M S 5 7 X H U w N D F E X H U w N D M w X H U w N D N C X H U w N D N F X H U w N D M z X H U w N D M 4 X z I w M j Y s M z N 9 J n F 1 b 3 Q 7 L C Z x d W 9 0 O 1 N l Y 3 R p b 2 4 x L 1 N o Z W V 0 M S 9 B d X R v U m V t b 3 Z l Z E N v b H V t b n M x L n t c d T A 0 M U F c d T A 0 M U R c d T A 0 M U R f M j A y N i w z N H 0 m c X V v d D s s J n F 1 b 3 Q 7 U 2 V j d G l v b j E v U 2 h l Z X Q x L 0 F 1 d G 9 S Z W 1 v d m V k Q 2 9 s d W 1 u c z E u e 1 x 1 M D Q y M V x 1 M D Q z R V x 1 M D Q 0 M l x 1 M D Q 0 M F x 1 M D Q 0 M 1 x 1 M D Q z N F x 1 M D Q z R F x 1 M D Q z O F x 1 M D Q z Q V x 1 M D Q z O F 8 y M D I 2 L D M 1 f S Z x d W 9 0 O y w m c X V v d D t T Z W N 0 a W 9 u M S 9 T a G V l d D E v Q X V 0 b 1 J l b W 9 2 Z W R D b 2 x 1 b W 5 z M S 5 7 X H U w N D E y X H U w N D R C X H U w N D Q w X H U w N D Q z X H U w N D Q 3 X H U w N D N B X H U w N D M w X 1 x 1 M D Q y M F x 1 M D Q z M F x 1 M D Q 0 M V x 1 M D Q 0 N 1 x 1 M D Q z N V x 1 M D Q 0 M l 8 y M D I 2 L D M 2 f S Z x d W 9 0 O 1 0 s J n F 1 b 3 Q 7 U m V s Y X R p b 2 5 z a G l w S W 5 m b y Z x d W 9 0 O z p b X X 0 i I C 8 + P C 9 T d G F i b G V F b n R y a W V z P j w v S X R l b T 4 8 S X R l b T 4 8 S X R l b U x v Y 2 F 0 a W 9 u P j x J d G V t V H l w Z T 5 G b 3 J t d W x h P C 9 J d G V t V H l w Z T 4 8 S X R l b V B h d G g + U 2 V j d G l v b j E v U 2 h l Z X Q x L 1 N v d X J j Z T w v S X R l b V B h d G g + P C 9 J d G V t T G 9 j Y X R p b 2 4 + P F N 0 Y W J s Z U V u d H J p Z X M g L z 4 8 L 0 l 0 Z W 0 + P E l 0 Z W 0 + P E l 0 Z W 1 M b 2 N h d G l v b j 4 8 S X R l b V R 5 c G U + R m 9 y b X V s Y T w v S X R l b V R 5 c G U + P E l 0 Z W 1 Q Y X R o P l N l Y 3 R p b 2 4 x L 1 N o Z W V 0 M S 9 O Y X Z p Z 2 F 0 a W 9 u J T I w M T w v S X R l b V B h d G g + P C 9 J d G V t T G 9 j Y X R p b 2 4 + P F N 0 Y W J s Z U V u d H J p Z X M g L z 4 8 L 0 l 0 Z W 0 + P E l 0 Z W 0 + P E l 0 Z W 1 M b 2 N h d G l v b j 4 8 S X R l b V R 5 c G U + R m 9 y b X V s Y T w v S X R l b V R 5 c G U + P E l 0 Z W 1 Q Y X R o P l N l Y 3 R p b 2 4 x L 1 N o Z W V 0 M S 9 Q c m 9 t b 3 R l Z C U y M G h l Y W R l c n M 8 L 0 l 0 Z W 1 Q Y X R o P j w v S X R l b U x v Y 2 F 0 a W 9 u P j x T d G F i b G V F b n R y a W V z I C 8 + P C 9 J d G V t P j x J d G V t P j x J d G V t T G 9 j Y X R p b 2 4 + P E l 0 Z W 1 U e X B l P k Z v c m 1 1 b G E 8 L 0 l 0 Z W 1 U e X B l P j x J d G V t U G F 0 a D 5 T Z W N 0 a W 9 u M S 9 T a G V l d D E v Q 2 h h b m d l Z C U y M G N v b H V t b i U y M H R 5 c G U 8 L 0 l 0 Z W 1 Q Y X R o P j w v S X R l b U x v Y 2 F 0 a W 9 u P j x T d G F i b G V F b n R y a W V z I C 8 + P C 9 J d G V t P j x J d G V t P j x J d G V t T G 9 j Y X R p b 2 4 + P E l 0 Z W 1 U e X B l P k Z v c m 1 1 b G E 8 L 0 l 0 Z W 1 U e X B l P j x J d G V t U G F 0 a D 5 T Z W N 0 a W 9 u M S 9 T a G V l d D E l M j A l M j g y J T I 5 P C 9 J d G V t U G F 0 a D 4 8 L 0 l 0 Z W 1 M b 2 N h d G l v b j 4 8 U 3 R h Y m x l R W 5 0 c m l l c z 4 8 R W 5 0 c n k g V H l w Z T 0 i S X N Q c m l 2 Y X R l I i B W Y W x 1 Z T 0 i b D A i I C 8 + P E V u d H J 5 I F R 5 c G U 9 I k x v Y W R U b 1 J l c G 9 y d E R p c 2 F i b G V k I i B W Y W x 1 Z T 0 i b D A i I C 8 + P E V u d H J 5 I F R 5 c G U 9 I k Z p b G x F b m F i b G V k I i B W Y W x 1 Z T 0 i b D A i I C 8 + P E V u d H J 5 I F R 5 c G U 9 I k Z p b G x P Y m p l Y 3 R U e X B l I i B W Y W x 1 Z T 0 i c 0 N v b m 5 l Y 3 R p b 2 5 P b m x 5 I i A v P j x F b n R y e S B U e X B l P S J G a W x s V G 9 E Y X R h T W 9 k Z W x F b m F i b G V k I i B W Y W x 1 Z T 0 i b D A i I C 8 + P E V u d H J 5 I F R 5 c G U 9 I l F 1 Z X J 5 S U Q i I F Z h b H V l P S J z Z m M 4 Z D A 4 Y T U t M T I 5 N C 0 0 O D Q 3 L T h h Z G Q t M m V k Y z R k M j F m M T c 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1 O C I g L z 4 8 R W 5 0 c n k g V H l w Z T 0 i R m l s b E V y c m 9 y Q 2 9 k Z S I g V m F s d W U 9 I n N V b m t u b 3 d u I i A v P j x F b n R y e S B U e X B l P S J G a W x s R X J y b 3 J D b 3 V u d C I g V m F s d W U 9 I m w w I i A v P j x F b n R y e S B U e X B l P S J G a W x s T G F z d F V w Z G F 0 Z W Q i I F Z h b H V l P S J k M j A y N i 0 w N y 0 w M 1 Q x M T o 1 N z o 0 N y 4 1 O T U w N z c w W i I g L z 4 8 R W 5 0 c n k g V H l w Z T 0 i R m l s b E N v b H V t b l R 5 c G V z I i B W Y W x 1 Z T 0 i c 0 F 3 a 0 p C Z 1 l E Q m d Z R 0 J R W U d C Z 1 l H Q m d Z R k J R T U R C U V V E Q X d V R k F 3 T U Z B d 0 1 E Q l F N R E F 3 P T 0 i I C 8 + P E V u d H J 5 I F R 5 c G U 9 I k Z p b G x D b 2 x 1 b W 5 O Y W 1 l c y I g V m F s d W U 9 I n N b J n F 1 b 3 Q 7 X H U w N D E x X H U w N D E 4 X H U w N D F E J n F 1 b 3 Q 7 L C Z x d W 9 0 O 1 x 1 M D Q x M F x 1 M D Q z Q V x 1 M D Q 0 M l x 1 M D Q 0 M 1 x 1 M D Q z M F x 1 M D Q z Q l x 1 M D Q 0 Q 1 x 1 M D Q z R F x 1 M D Q z R V x 1 M D Q 0 M V x 1 M D Q 0 M l x 1 M D Q 0 Q y B c d T A 0 M z R c d T A 0 M z B c d T A 0 M 0 R c d T A 0 M 0 R c d T A 0 N E J c d T A 0 N D U m c X V v d D s s J n F 1 b 3 Q 7 X H U w N D E 0 X H U w N D M w X H U w N D Q y X H U w N D M w I F x 1 M D Q 0 M F x 1 M D Q z N V x 1 M D Q z M 1 x 1 M D Q z O F x 1 M D Q 0 M V x 1 M D Q 0 M l x 1 M D Q 0 M F x 1 M D Q z M F x 1 M D Q 0 N l x 1 M D Q z O F x 1 M D Q z O C Z x d W 9 0 O y w m c X V v d D t c d T A 0 M U R c d T A 0 M z B c d T A 0 M z d c d T A 0 M z J c d T A 0 M z B c d T A 0 M 0 R c d T A 0 M z h c d T A 0 M z U m c X V v d D s s J n F 1 b 3 Q 7 X H U w N D I w X H U w N D M 1 X H U w N D M 3 X H U w N D M 4 X H U w N D M 0 X H U w N D M 1 X H U w N D N E X H U w N D Q y X H U w N D Q x X H U w N D Q y X H U w N D M y X H U w N D N F J n F 1 b 3 Q 7 L C Z x d W 9 0 O 1 x 1 M D Q x R V x 1 M D Q x Q V x 1 M D Q y R F x 1 M D Q x N C A o X H U w N D F B X H U w N D N F X H U w N D M 0 K S Z x d W 9 0 O y w m c X V v d D t c d T A 0 M U V c d T A 0 M U F c d T A 0 M k R c d T A 0 M T Q g K F x 1 M D Q x R V x 1 M D Q z R l x 1 M D Q z O F x 1 M D Q 0 M V x 1 M D Q z M F x 1 M D Q z R F x 1 M D Q z O F x 1 M D Q z N S k m c X V v d D s s J n F 1 b 3 Q 7 X H U w N D I w X H U w N D M 1 X H U w N D M 2 X H U w N D M 4 X H U w N D N D I F x 1 M D Q z R F x 1 M D Q z M F x 1 M D Q z Q l x 1 M D Q z R V x 1 M D Q z M 1 x 1 M D Q z R V x 1 M D Q z R V x 1 M D Q z M V x 1 M D Q z Q l x 1 M D Q z R V x 1 M D Q z N l x 1 M D Q z N V x 1 M D Q z R F x 1 M D Q z O F x 1 M D Q 0 R i Z x d W 9 0 O y w m c X V v d D t c d T A 0 M j F c d T A 0 N D J c d T A 0 M z B c d T A 0 N D J c d T A 0 N D N c d T A 0 N D E g X H U w N D F E X H U w N D E 0 X H U w N D I x J n F 1 b 3 Q 7 L C Z x d W 9 0 O 1 x 1 M D Q x R F x 1 M D Q z M F x 1 M D Q z Q l x 1 M D Q z R V x 1 M D Q z M 1 x 1 M D Q z R V x 1 M D Q z M l x 1 M D Q z M F x 1 M D Q 0 R i B c d T A 0 M z d c d T A 0 M z B c d T A 0 M z R c d T A 0 M 0 V c d T A 0 M 0 J c d T A 0 M z Z c d T A 0 M z V c d T A 0 M 0 R c d T A 0 M 0 R c d T A 0 M 0 V c d T A 0 N D F c d T A 0 N D J c d T A 0 N E M g K F x 1 M D Q 0 M l x 1 M D Q z M y k m c X V v d D s s J n F 1 b 3 Q 7 X H U w N D I x X H U w N D Q y X H U w N D M w X H U w N D Q y X H U w N D Q z X H U w N D Q x I F x 1 M D Q z M V x 1 M D Q z M F x 1 M D Q z R F x 1 M D Q z Q V x 1 M D Q 0 M F x 1 M D Q z R V x 1 M D Q 0 M l x 1 M D Q z M C Z x d W 9 0 O y w m c X V v d D t c d T A 0 M T F c d T A 0 M z V c d T A 0 M z d c d T A 0 M z R c d T A 0 M z V c d T A 0 M z l c d T A 0 N D F c d T A 0 N D J c d T A 0 M z J c d T A 0 N D N c d T A 0 N E V c d T A 0 N D l c d T A 0 M z V c d T A 0 M z U g X H U w N D N G X H U w N D Q w X H U w N D M 1 X H U w N D M 0 X H U w N D N G X H U w N D Q w X H U w N D M 4 X H U w N D R G X H U w N D Q y X H U w N D M 4 X H U w N D M 1 J n F 1 b 3 Q 7 L C Z x d W 9 0 O 1 x 1 M D Q x R V x 1 M D Q z M 1 x 1 M D Q 0 M F x 1 M D Q z M F x 1 M D Q z R F x 1 M D Q z O F x 1 M D Q 0 N 1 x 1 M D Q z N V x 1 M D Q z R F x 1 M D Q z O F x 1 M D Q 0 R i B c d T A 0 M 0 Z c d T A 0 M 0 U g X H U w N D J E X H U w N D I x X H U w N D I 0 J n F 1 b 3 Q 7 L C Z x d W 9 0 O 1 x 1 M D Q x R V x 1 M D Q 0 M l x 1 M D Q 0 M V x 1 M D Q 0 M 1 x 1 M D Q 0 M l x 1 M D Q 0 M V x 1 M D Q 0 M l x 1 M D Q z M l x 1 M D Q z O F x 1 M D Q z N S B c d T A 0 M 0 Z c d T A 0 M 0 U g X H U w N D R F X H U w N D Q w L i B c d T A 0 M z B c d T A 0 M z R c d T A 0 N D B c d T A 0 M z V c d T A 0 N D F c d T A 0 N D M m c X V v d D s s J n F 1 b 3 Q 7 X H U w N D F E X H U w N D M 1 X H U w N D M 0 X H U w N D M 1 X H U w N D M 5 X H U w N D Q x X H U w N D Q y X H U w N D M y X H U w N D M 4 X H U w N D Q y X H U w N D M 1 X H U w N D N C X H U w N D R D X H U w N D N E X H U w N D M w X H U w N D R G I F x 1 M D Q 0 M F x 1 M D Q z N V x 1 M D Q z M 1 x 1 M D Q z O F x 1 M D Q 0 M V x 1 M D Q 0 M l x 1 M D Q 0 M F x 1 M D Q z M F x 1 M D Q 0 N l x 1 M D Q z O F x 1 M D Q 0 R i Z x d W 9 0 O y w m c X V v d D t c d T A 0 M j F c d T A 0 M z R c d T A 0 M z V c d T A 0 M 0 J c d T A 0 M 0 F c d T A 0 M z g g X H U w N D M x X H U w N D M 1 X H U w N D M 3 I F x 1 M D Q 0 N F x 1 M D Q z M F x 1 M D Q z Q V x 1 M D Q 0 M i 4 g X H U w N D M y X H U w N D R C X H U w N D N G X H U w N D N F X H U w N D N C X H U w N D N E X H U w N D M 1 X H U w N D N E X H U w N D M 4 X H U w N D R G J n F 1 b 3 Q 7 L C Z x d W 9 0 O 1 x 1 M D Q y M F x 1 M D Q z N V x 1 M D Q z N V x 1 M D Q 0 M V x 1 M D Q 0 M l x 1 M D Q 0 M C B c d T A 0 N D F c d T A 0 N D N c d T A 0 M z R c d T A 0 M z V c d T A 0 M z F c d T A 0 M 0 R c d T A 0 N E J c d T A 0 N D U g X H U w N D Q w X H U w N D M 1 X H U w N D Q 4 X H U w N D M 1 X H U w N D N E X H U w N D M 4 X H U w N D M 5 J n F 1 b 3 Q 7 L C Z x d W 9 0 O 1 x 1 M D Q x R F x 1 M D Q z M F x 1 M D Q z Q l x 1 M D Q z R V x 1 M D Q z M 1 x 1 M D Q z O F 8 y M D I y J n F 1 b 3 Q 7 L C Z x d W 9 0 O 1 x 1 M D Q x Q V x 1 M D Q x R F x 1 M D Q x R F 8 y M D I y J n F 1 b 3 Q 7 L C Z x d W 9 0 O 1 x 1 M D Q y M V x 1 M D Q z R V x 1 M D Q 0 M l x 1 M D Q 0 M F x 1 M D Q 0 M 1 x 1 M D Q z N F x 1 M D Q z R F x 1 M D Q z O F x 1 M D Q z Q V x 1 M D Q z O F 8 y M D I y J n F 1 b 3 Q 7 L C Z x d W 9 0 O 1 x 1 M D Q x M l x 1 M D Q 0 Q l x 1 M D Q 0 M F x 1 M D Q 0 M 1 x 1 M D Q 0 N 1 x 1 M D Q z Q V x 1 M D Q z M F 9 c d T A 0 M j B c d T A 0 M z B c d T A 0 N D F c d T A 0 N D d c d T A 0 M z V c d T A 0 N D J f M j A y M i Z x d W 9 0 O y w m c X V v d D t c d T A 0 M U R c d T A 0 M z B c d T A 0 M 0 J c d T A 0 M 0 V c d T A 0 M z N c d T A 0 M z h f M j A y M y Z x d W 9 0 O y w m c X V v d D t c d T A 0 M U F c d T A 0 M U R c d T A 0 M U R f M j A y M y Z x d W 9 0 O y w m c X V v d D t c d T A 0 M j F c d T A 0 M 0 V c d T A 0 N D J c d T A 0 N D B c d T A 0 N D N c d T A 0 M z R c d T A 0 M 0 R c d T A 0 M z h c d T A 0 M 0 F c d T A 0 M z h f M j A y M y Z x d W 9 0 O y w m c X V v d D t c d T A 0 M T J c d T A 0 N E J c d T A 0 N D B c d T A 0 N D N c d T A 0 N D d c d T A 0 M 0 F c d T A 0 M z B f X H U w N D I w X H U w N D M w X H U w N D Q x X H U w N D Q 3 X H U w N D M 1 X H U w N D Q y X z I w M j M m c X V v d D s s J n F 1 b 3 Q 7 X H U w N D F E X H U w N D M w X H U w N D N C X H U w N D N F X H U w N D M z X H U w N D M 4 X z I w M j Q m c X V v d D s s J n F 1 b 3 Q 7 X H U w N D F B X H U w N D F E X H U w N D F E X z I w M j Q m c X V v d D s s J n F 1 b 3 Q 7 X H U w N D I x X H U w N D N F X H U w N D Q y X H U w N D Q w X H U w N D Q z X H U w N D M 0 X H U w N D N E X H U w N D M 4 X H U w N D N B X H U w N D M 4 X z I w M j Q m c X V v d D s s J n F 1 b 3 Q 7 X H U w N D E y X H U w N D R C X H U w N D Q w X H U w N D Q z X H U w N D Q 3 X H U w N D N B X H U w N D M w X 1 x 1 M D Q y M F x 1 M D Q z M F x 1 M D Q 0 M V x 1 M D Q 0 N 1 x 1 M D Q z N V x 1 M D Q 0 M l 8 y M D I 0 J n F 1 b 3 Q 7 L C Z x d W 9 0 O 1 x 1 M D Q x R F x 1 M D Q z M F x 1 M D Q z Q l x 1 M D Q z R V x 1 M D Q z M 1 x 1 M D Q z O F 8 y M D I 1 J n F 1 b 3 Q 7 L C Z x d W 9 0 O 1 x 1 M D Q x Q V x 1 M D Q x R F x 1 M D Q x R F 8 y M D I 1 J n F 1 b 3 Q 7 L C Z x d W 9 0 O 1 x 1 M D Q y M V x 1 M D Q z R V x 1 M D Q 0 M l x 1 M D Q 0 M F x 1 M D Q 0 M 1 x 1 M D Q z N F x 1 M D Q z R F x 1 M D Q z O F x 1 M D Q z Q V x 1 M D Q z O F 8 y M D I 1 J n F 1 b 3 Q 7 L C Z x d W 9 0 O 1 x 1 M D Q x M l x 1 M D Q 0 Q l x 1 M D Q 0 M F x 1 M D Q 0 M 1 x 1 M D Q 0 N 1 x 1 M D Q z Q V x 1 M D Q z M F 9 c d T A 0 M j B c d T A 0 M z B c d T A 0 N D F c d T A 0 N D d c d T A 0 M z V c d T A 0 N D J f M j A y N S Z x d W 9 0 O y w m c X V v d D t c d T A 0 M U R c d T A 0 M z B c d T A 0 M 0 J c d T A 0 M 0 V c d T A 0 M z N c d T A 0 M z h f M j A y N i Z x d W 9 0 O y w m c X V v d D t c d T A 0 M U F c d T A 0 M U R c d T A 0 M U R f M j A y N i Z x d W 9 0 O y w m c X V v d D t c d T A 0 M j F c d T A 0 M 0 V c d T A 0 N D J c d T A 0 N D B c d T A 0 N D N c d T A 0 M z R c d T A 0 M 0 R c d T A 0 M z h c d T A 0 M 0 F c d T A 0 M z h f M j A y N i Z x d W 9 0 O y w m c X V v d D t c d T A 0 M T J c d T A 0 N E J c d T A 0 N D B c d T A 0 N D N c d T A 0 N D d c d T A 0 M 0 F c d T A 0 M z B f X H U w N D I w X H U w N D M w X H U w N D Q x X H U w N D Q 3 X H U w N D M 1 X H U w N D Q y X z I w M j Y m c X V v d D t d I i A v P j x F b n R y e S B U e X B l P S J G a W x s U 3 R h d H V z I i B W Y W x 1 Z T 0 i c 0 N v b X B s Z X R l I i A v P j x F b n R y e S B U e X B l P S J S Z W x h d G l v b n N o a X B J b m Z v Q 2 9 u d G F p b m V y I i B W Y W x 1 Z T 0 i c 3 s m c X V v d D t j b 2 x 1 b W 5 D b 3 V u d C Z x d W 9 0 O z o z N y w m c X V v d D t r Z X l D b 2 x 1 b W 5 O Y W 1 l c y Z x d W 9 0 O z p b X S w m c X V v d D t x d W V y e V J l b G F 0 a W 9 u c 2 h p c H M m c X V v d D s 6 W 1 0 s J n F 1 b 3 Q 7 Y 2 9 s d W 1 u S W R l b n R p d G l l c y Z x d W 9 0 O z p b J n F 1 b 3 Q 7 U 2 V j d G l v b j E v U 2 h l Z X Q x I C g y K S 9 B d X R v U m V t b 3 Z l Z E N v b H V t b n M x L n t c d T A 0 M T F c d T A 0 M T h c d T A 0 M U Q s M H 0 m c X V v d D s s J n F 1 b 3 Q 7 U 2 V j d G l v b j E v U 2 h l Z X Q x I C g y K S 9 B d X R v U m V t b 3 Z l Z E N v b H V t b n M x L n t c d T A 0 M T B c d T A 0 M 0 F c d T A 0 N D J c d T A 0 N D N c d T A 0 M z B c d T A 0 M 0 J c d T A 0 N E N c d T A 0 M 0 R c d T A 0 M 0 V c d T A 0 N D F c d T A 0 N D J c d T A 0 N E M g X H U w N D M 0 X H U w N D M w X H U w N D N E X H U w N D N E X H U w N D R C X H U w N D Q 1 L D F 9 J n F 1 b 3 Q 7 L C Z x d W 9 0 O 1 N l Y 3 R p b 2 4 x L 1 N o Z W V 0 M S A o M i k v Q X V 0 b 1 J l b W 9 2 Z W R D b 2 x 1 b W 5 z M S 5 7 X H U w N D E 0 X H U w N D M w X H U w N D Q y X H U w N D M w I F x 1 M D Q 0 M F x 1 M D Q z N V x 1 M D Q z M 1 x 1 M D Q z O F x 1 M D Q 0 M V x 1 M D Q 0 M l x 1 M D Q 0 M F x 1 M D Q z M F x 1 M D Q 0 N l x 1 M D Q z O F x 1 M D Q z O C w y f S Z x d W 9 0 O y w m c X V v d D t T Z W N 0 a W 9 u M S 9 T a G V l d D E g K D I p L 0 F 1 d G 9 S Z W 1 v d m V k Q 2 9 s d W 1 u c z E u e 1 x 1 M D Q x R F x 1 M D Q z M F x 1 M D Q z N 1 x 1 M D Q z M l x 1 M D Q z M F x 1 M D Q z R F x 1 M D Q z O F x 1 M D Q z N S w z f S Z x d W 9 0 O y w m c X V v d D t T Z W N 0 a W 9 u M S 9 T a G V l d D E g K D I p L 0 F 1 d G 9 S Z W 1 v d m V k Q 2 9 s d W 1 u c z E u e 1 x 1 M D Q y M F x 1 M D Q z N V x 1 M D Q z N 1 x 1 M D Q z O F x 1 M D Q z N F x 1 M D Q z N V x 1 M D Q z R F x 1 M D Q 0 M l x 1 M D Q 0 M V x 1 M D Q 0 M l x 1 M D Q z M l x 1 M D Q z R S w 0 f S Z x d W 9 0 O y w m c X V v d D t T Z W N 0 a W 9 u M S 9 T a G V l d D E g K D I p L 0 F 1 d G 9 S Z W 1 v d m V k Q 2 9 s d W 1 u c z E u e 1 x 1 M D Q x R V x 1 M D Q x Q V x 1 M D Q y R F x 1 M D Q x N C A o X H U w N D F B X H U w N D N F X H U w N D M 0 K S w 1 f S Z x d W 9 0 O y w m c X V v d D t T Z W N 0 a W 9 u M S 9 T a G V l d D E g K D I p L 0 F 1 d G 9 S Z W 1 v d m V k Q 2 9 s d W 1 u c z E u e 1 x 1 M D Q x R V x 1 M D Q x Q V x 1 M D Q y R F x 1 M D Q x N C A o X H U w N D F F X H U w N D N G X H U w N D M 4 X H U w N D Q x X H U w N D M w X H U w N D N E X H U w N D M 4 X H U w N D M 1 K S w 2 f S Z x d W 9 0 O y w m c X V v d D t T Z W N 0 a W 9 u M S 9 T a G V l d D E g K D I p L 0 F 1 d G 9 S Z W 1 v d m V k Q 2 9 s d W 1 u c z E u e 1 x 1 M D Q y M F x 1 M D Q z N V x 1 M D Q z N l x 1 M D Q z O F x 1 M D Q z Q y B c d T A 0 M 0 R c d T A 0 M z B c d T A 0 M 0 J c d T A 0 M 0 V c d T A 0 M z N c d T A 0 M 0 V c d T A 0 M 0 V c d T A 0 M z F c d T A 0 M 0 J c d T A 0 M 0 V c d T A 0 M z Z c d T A 0 M z V c d T A 0 M 0 R c d T A 0 M z h c d T A 0 N E Y s N 3 0 m c X V v d D s s J n F 1 b 3 Q 7 U 2 V j d G l v b j E v U 2 h l Z X Q x I C g y K S 9 B d X R v U m V t b 3 Z l Z E N v b H V t b n M x L n t c d T A 0 M j F c d T A 0 N D J c d T A 0 M z B c d T A 0 N D J c d T A 0 N D N c d T A 0 N D E g X H U w N D F E X H U w N D E 0 X H U w N D I x L D h 9 J n F 1 b 3 Q 7 L C Z x d W 9 0 O 1 N l Y 3 R p b 2 4 x L 1 N o Z W V 0 M S A o M i k v Q X V 0 b 1 J l b W 9 2 Z W R D b 2 x 1 b W 5 z M S 5 7 X H U w N D F E X H U w N D M w X H U w N D N C X H U w N D N F X H U w N D M z X H U w N D N F X H U w N D M y X H U w N D M w X H U w N D R G I F x 1 M D Q z N 1 x 1 M D Q z M F x 1 M D Q z N F x 1 M D Q z R V x 1 M D Q z Q l x 1 M D Q z N l x 1 M D Q z N V x 1 M D Q z R F x 1 M D Q z R F x 1 M D Q z R V x 1 M D Q 0 M V x 1 M D Q 0 M l x 1 M D Q 0 Q y A o X H U w N D Q y X H U w N D M z K S w 5 f S Z x d W 9 0 O y w m c X V v d D t T Z W N 0 a W 9 u M S 9 T a G V l d D E g K D I p L 0 F 1 d G 9 S Z W 1 v d m V k Q 2 9 s d W 1 u c z E u e 1 x 1 M D Q y M V x 1 M D Q 0 M l x 1 M D Q z M F x 1 M D Q 0 M l x 1 M D Q 0 M 1 x 1 M D Q 0 M S B c d T A 0 M z F c d T A 0 M z B c d T A 0 M 0 R c d T A 0 M 0 F c d T A 0 N D B c d T A 0 M 0 V c d T A 0 N D J c d T A 0 M z A s M T B 9 J n F 1 b 3 Q 7 L C Z x d W 9 0 O 1 N l Y 3 R p b 2 4 x L 1 N o Z W V 0 M S A o M i k v Q X V 0 b 1 J l b W 9 2 Z W R D b 2 x 1 b W 5 z M S 5 7 X H U w N D E x X H U w N D M 1 X H U w N D M 3 X H U w N D M 0 X H U w N D M 1 X H U w N D M 5 X H U w N D Q x X H U w N D Q y X H U w N D M y X H U w N D Q z X H U w N D R F X H U w N D Q 5 X H U w N D M 1 X H U w N D M 1 I F x 1 M D Q z R l x 1 M D Q 0 M F x 1 M D Q z N V x 1 M D Q z N F x 1 M D Q z R l x 1 M D Q 0 M F x 1 M D Q z O F x 1 M D Q 0 R l x 1 M D Q 0 M l x 1 M D Q z O F x 1 M D Q z N S w x M X 0 m c X V v d D s s J n F 1 b 3 Q 7 U 2 V j d G l v b j E v U 2 h l Z X Q x I C g y K S 9 B d X R v U m V t b 3 Z l Z E N v b H V t b n M x L n t c d T A 0 M U V c d T A 0 M z N c d T A 0 N D B c d T A 0 M z B c d T A 0 M 0 R c d T A 0 M z h c d T A 0 N D d c d T A 0 M z V c d T A 0 M 0 R c d T A 0 M z h c d T A 0 N E Y g X H U w N D N G X H U w N D N F I F x 1 M D Q y R F x 1 M D Q y M V x 1 M D Q y N C w x M n 0 m c X V v d D s s J n F 1 b 3 Q 7 U 2 V j d G l v b j E v U 2 h l Z X Q x I C g y K S 9 B d X R v U m V t b 3 Z l Z E N v b H V t b n M x L n t c d T A 0 M U V c d T A 0 N D J c d T A 0 N D F c d T A 0 N D N c d T A 0 N D J c d T A 0 N D F c d T A 0 N D J c d T A 0 M z J c d T A 0 M z h c d T A 0 M z U g X H U w N D N G X H U w N D N F I F x 1 M D Q 0 R V x 1 M D Q 0 M C 4 g X H U w N D M w X H U w N D M 0 X H U w N D Q w X H U w N D M 1 X H U w N D Q x X H U w N D Q z L D E z f S Z x d W 9 0 O y w m c X V v d D t T Z W N 0 a W 9 u M S 9 T a G V l d D E g K D I p L 0 F 1 d G 9 S Z W 1 v d m V k Q 2 9 s d W 1 u c z E u e 1 x 1 M D Q x R F x 1 M D Q z N V x 1 M D Q z N F x 1 M D Q z N V x 1 M D Q z O V x 1 M D Q 0 M V x 1 M D Q 0 M l x 1 M D Q z M l x 1 M D Q z O F x 1 M D Q 0 M l x 1 M D Q z N V x 1 M D Q z Q l x 1 M D Q 0 Q 1 x 1 M D Q z R F x 1 M D Q z M F x 1 M D Q 0 R i B c d T A 0 N D B c d T A 0 M z V c d T A 0 M z N c d T A 0 M z h c d T A 0 N D F c d T A 0 N D J c d T A 0 N D B c d T A 0 M z B c d T A 0 N D Z c d T A 0 M z h c d T A 0 N E Y s M T R 9 J n F 1 b 3 Q 7 L C Z x d W 9 0 O 1 N l Y 3 R p b 2 4 x L 1 N o Z W V 0 M S A o M i k v Q X V 0 b 1 J l b W 9 2 Z W R D b 2 x 1 b W 5 z M S 5 7 X H U w N D I x X H U w N D M 0 X H U w N D M 1 X H U w N D N C X H U w N D N B X H U w N D M 4 I F x 1 M D Q z M V x 1 M D Q z N V x 1 M D Q z N y B c d T A 0 N D R c d T A 0 M z B c d T A 0 M 0 F c d T A 0 N D I u I F x 1 M D Q z M l x 1 M D Q 0 Q l x 1 M D Q z R l x 1 M D Q z R V x 1 M D Q z Q l x 1 M D Q z R F x 1 M D Q z N V x 1 M D Q z R F x 1 M D Q z O F x 1 M D Q 0 R i w x N X 0 m c X V v d D s s J n F 1 b 3 Q 7 U 2 V j d G l v b j E v U 2 h l Z X Q x I C g y K S 9 B d X R v U m V t b 3 Z l Z E N v b H V t b n M x L n t c d T A 0 M j B c d T A 0 M z V c d T A 0 M z V c d T A 0 N D F c d T A 0 N D J c d T A 0 N D A g X H U w N D Q x X H U w N D Q z X H U w N D M 0 X H U w N D M 1 X H U w N D M x X H U w N D N E X H U w N D R C X H U w N D Q 1 I F x 1 M D Q 0 M F x 1 M D Q z N V x 1 M D Q 0 O F x 1 M D Q z N V x 1 M D Q z R F x 1 M D Q z O F x 1 M D Q z O S w x N n 0 m c X V v d D s s J n F 1 b 3 Q 7 U 2 V j d G l v b j E v U 2 h l Z X Q x I C g y K S 9 B d X R v U m V t b 3 Z l Z E N v b H V t b n M x L n t c d T A 0 M U R c d T A 0 M z B c d T A 0 M 0 J c d T A 0 M 0 V c d T A 0 M z N c d T A 0 M z h f M j A y M i w x N 3 0 m c X V v d D s s J n F 1 b 3 Q 7 U 2 V j d G l v b j E v U 2 h l Z X Q x I C g y K S 9 B d X R v U m V t b 3 Z l Z E N v b H V t b n M x L n t c d T A 0 M U F c d T A 0 M U R c d T A 0 M U R f M j A y M i w x O H 0 m c X V v d D s s J n F 1 b 3 Q 7 U 2 V j d G l v b j E v U 2 h l Z X Q x I C g y K S 9 B d X R v U m V t b 3 Z l Z E N v b H V t b n M x L n t c d T A 0 M j F c d T A 0 M 0 V c d T A 0 N D J c d T A 0 N D B c d T A 0 N D N c d T A 0 M z R c d T A 0 M 0 R c d T A 0 M z h c d T A 0 M 0 F c d T A 0 M z h f M j A y M i w x O X 0 m c X V v d D s s J n F 1 b 3 Q 7 U 2 V j d G l v b j E v U 2 h l Z X Q x I C g y K S 9 B d X R v U m V t b 3 Z l Z E N v b H V t b n M x L n t c d T A 0 M T J c d T A 0 N E J c d T A 0 N D B c d T A 0 N D N c d T A 0 N D d c d T A 0 M 0 F c d T A 0 M z B f X H U w N D I w X H U w N D M w X H U w N D Q x X H U w N D Q 3 X H U w N D M 1 X H U w N D Q y X z I w M j I s M j B 9 J n F 1 b 3 Q 7 L C Z x d W 9 0 O 1 N l Y 3 R p b 2 4 x L 1 N o Z W V 0 M S A o M i k v Q X V 0 b 1 J l b W 9 2 Z W R D b 2 x 1 b W 5 z M S 5 7 X H U w N D F E X H U w N D M w X H U w N D N C X H U w N D N F X H U w N D M z X H U w N D M 4 X z I w M j M s M j F 9 J n F 1 b 3 Q 7 L C Z x d W 9 0 O 1 N l Y 3 R p b 2 4 x L 1 N o Z W V 0 M S A o M i k v Q X V 0 b 1 J l b W 9 2 Z W R D b 2 x 1 b W 5 z M S 5 7 X H U w N D F B X H U w N D F E X H U w N D F E X z I w M j M s M j J 9 J n F 1 b 3 Q 7 L C Z x d W 9 0 O 1 N l Y 3 R p b 2 4 x L 1 N o Z W V 0 M S A o M i k v Q X V 0 b 1 J l b W 9 2 Z W R D b 2 x 1 b W 5 z M S 5 7 X H U w N D I x X H U w N D N F X H U w N D Q y X H U w N D Q w X H U w N D Q z X H U w N D M 0 X H U w N D N E X H U w N D M 4 X H U w N D N B X H U w N D M 4 X z I w M j M s M j N 9 J n F 1 b 3 Q 7 L C Z x d W 9 0 O 1 N l Y 3 R p b 2 4 x L 1 N o Z W V 0 M S A o M i k v Q X V 0 b 1 J l b W 9 2 Z W R D b 2 x 1 b W 5 z M S 5 7 X H U w N D E y X H U w N D R C X H U w N D Q w X H U w N D Q z X H U w N D Q 3 X H U w N D N B X H U w N D M w X 1 x 1 M D Q y M F x 1 M D Q z M F x 1 M D Q 0 M V x 1 M D Q 0 N 1 x 1 M D Q z N V x 1 M D Q 0 M l 8 y M D I z L D I 0 f S Z x d W 9 0 O y w m c X V v d D t T Z W N 0 a W 9 u M S 9 T a G V l d D E g K D I p L 0 F 1 d G 9 S Z W 1 v d m V k Q 2 9 s d W 1 u c z E u e 1 x 1 M D Q x R F x 1 M D Q z M F x 1 M D Q z Q l x 1 M D Q z R V x 1 M D Q z M 1 x 1 M D Q z O F 8 y M D I 0 L D I 1 f S Z x d W 9 0 O y w m c X V v d D t T Z W N 0 a W 9 u M S 9 T a G V l d D E g K D I p L 0 F 1 d G 9 S Z W 1 v d m V k Q 2 9 s d W 1 u c z E u e 1 x 1 M D Q x Q V x 1 M D Q x R F x 1 M D Q x R F 8 y M D I 0 L D I 2 f S Z x d W 9 0 O y w m c X V v d D t T Z W N 0 a W 9 u M S 9 T a G V l d D E g K D I p L 0 F 1 d G 9 S Z W 1 v d m V k Q 2 9 s d W 1 u c z E u e 1 x 1 M D Q y M V x 1 M D Q z R V x 1 M D Q 0 M l x 1 M D Q 0 M F x 1 M D Q 0 M 1 x 1 M D Q z N F x 1 M D Q z R F x 1 M D Q z O F x 1 M D Q z Q V x 1 M D Q z O F 8 y M D I 0 L D I 3 f S Z x d W 9 0 O y w m c X V v d D t T Z W N 0 a W 9 u M S 9 T a G V l d D E g K D I p L 0 F 1 d G 9 S Z W 1 v d m V k Q 2 9 s d W 1 u c z E u e 1 x 1 M D Q x M l x 1 M D Q 0 Q l x 1 M D Q 0 M F x 1 M D Q 0 M 1 x 1 M D Q 0 N 1 x 1 M D Q z Q V x 1 M D Q z M F 9 c d T A 0 M j B c d T A 0 M z B c d T A 0 N D F c d T A 0 N D d c d T A 0 M z V c d T A 0 N D J f M j A y N C w y O H 0 m c X V v d D s s J n F 1 b 3 Q 7 U 2 V j d G l v b j E v U 2 h l Z X Q x I C g y K S 9 B d X R v U m V t b 3 Z l Z E N v b H V t b n M x L n t c d T A 0 M U R c d T A 0 M z B c d T A 0 M 0 J c d T A 0 M 0 V c d T A 0 M z N c d T A 0 M z h f M j A y N S w y O X 0 m c X V v d D s s J n F 1 b 3 Q 7 U 2 V j d G l v b j E v U 2 h l Z X Q x I C g y K S 9 B d X R v U m V t b 3 Z l Z E N v b H V t b n M x L n t c d T A 0 M U F c d T A 0 M U R c d T A 0 M U R f M j A y N S w z M H 0 m c X V v d D s s J n F 1 b 3 Q 7 U 2 V j d G l v b j E v U 2 h l Z X Q x I C g y K S 9 B d X R v U m V t b 3 Z l Z E N v b H V t b n M x L n t c d T A 0 M j F c d T A 0 M 0 V c d T A 0 N D J c d T A 0 N D B c d T A 0 N D N c d T A 0 M z R c d T A 0 M 0 R c d T A 0 M z h c d T A 0 M 0 F c d T A 0 M z h f M j A y N S w z M X 0 m c X V v d D s s J n F 1 b 3 Q 7 U 2 V j d G l v b j E v U 2 h l Z X Q x I C g y K S 9 B d X R v U m V t b 3 Z l Z E N v b H V t b n M x L n t c d T A 0 M T J c d T A 0 N E J c d T A 0 N D B c d T A 0 N D N c d T A 0 N D d c d T A 0 M 0 F c d T A 0 M z B f X H U w N D I w X H U w N D M w X H U w N D Q x X H U w N D Q 3 X H U w N D M 1 X H U w N D Q y X z I w M j U s M z J 9 J n F 1 b 3 Q 7 L C Z x d W 9 0 O 1 N l Y 3 R p b 2 4 x L 1 N o Z W V 0 M S A o M i k v Q X V 0 b 1 J l b W 9 2 Z W R D b 2 x 1 b W 5 z M S 5 7 X H U w N D F E X H U w N D M w X H U w N D N C X H U w N D N F X H U w N D M z X H U w N D M 4 X z I w M j Y s M z N 9 J n F 1 b 3 Q 7 L C Z x d W 9 0 O 1 N l Y 3 R p b 2 4 x L 1 N o Z W V 0 M S A o M i k v Q X V 0 b 1 J l b W 9 2 Z W R D b 2 x 1 b W 5 z M S 5 7 X H U w N D F B X H U w N D F E X H U w N D F E X z I w M j Y s M z R 9 J n F 1 b 3 Q 7 L C Z x d W 9 0 O 1 N l Y 3 R p b 2 4 x L 1 N o Z W V 0 M S A o M i k v Q X V 0 b 1 J l b W 9 2 Z W R D b 2 x 1 b W 5 z M S 5 7 X H U w N D I x X H U w N D N F X H U w N D Q y X H U w N D Q w X H U w N D Q z X H U w N D M 0 X H U w N D N E X H U w N D M 4 X H U w N D N B X H U w N D M 4 X z I w M j Y s M z V 9 J n F 1 b 3 Q 7 L C Z x d W 9 0 O 1 N l Y 3 R p b 2 4 x L 1 N o Z W V 0 M S A o M i k v Q X V 0 b 1 J l b W 9 2 Z W R D b 2 x 1 b W 5 z M S 5 7 X H U w N D E y X H U w N D R C X H U w N D Q w X H U w N D Q z X H U w N D Q 3 X H U w N D N B X H U w N D M w X 1 x 1 M D Q y M F x 1 M D Q z M F x 1 M D Q 0 M V x 1 M D Q 0 N 1 x 1 M D Q z N V x 1 M D Q 0 M l 8 y M D I 2 L D M 2 f S Z x d W 9 0 O 1 0 s J n F 1 b 3 Q 7 Q 2 9 s d W 1 u Q 2 9 1 b n Q m c X V v d D s 6 M z c s J n F 1 b 3 Q 7 S 2 V 5 Q 2 9 s d W 1 u T m F t Z X M m c X V v d D s 6 W 1 0 s J n F 1 b 3 Q 7 Q 2 9 s d W 1 u S W R l b n R p d G l l c y Z x d W 9 0 O z p b J n F 1 b 3 Q 7 U 2 V j d G l v b j E v U 2 h l Z X Q x I C g y K S 9 B d X R v U m V t b 3 Z l Z E N v b H V t b n M x L n t c d T A 0 M T F c d T A 0 M T h c d T A 0 M U Q s M H 0 m c X V v d D s s J n F 1 b 3 Q 7 U 2 V j d G l v b j E v U 2 h l Z X Q x I C g y K S 9 B d X R v U m V t b 3 Z l Z E N v b H V t b n M x L n t c d T A 0 M T B c d T A 0 M 0 F c d T A 0 N D J c d T A 0 N D N c d T A 0 M z B c d T A 0 M 0 J c d T A 0 N E N c d T A 0 M 0 R c d T A 0 M 0 V c d T A 0 N D F c d T A 0 N D J c d T A 0 N E M g X H U w N D M 0 X H U w N D M w X H U w N D N E X H U w N D N E X H U w N D R C X H U w N D Q 1 L D F 9 J n F 1 b 3 Q 7 L C Z x d W 9 0 O 1 N l Y 3 R p b 2 4 x L 1 N o Z W V 0 M S A o M i k v Q X V 0 b 1 J l b W 9 2 Z W R D b 2 x 1 b W 5 z M S 5 7 X H U w N D E 0 X H U w N D M w X H U w N D Q y X H U w N D M w I F x 1 M D Q 0 M F x 1 M D Q z N V x 1 M D Q z M 1 x 1 M D Q z O F x 1 M D Q 0 M V x 1 M D Q 0 M l x 1 M D Q 0 M F x 1 M D Q z M F x 1 M D Q 0 N l x 1 M D Q z O F x 1 M D Q z O C w y f S Z x d W 9 0 O y w m c X V v d D t T Z W N 0 a W 9 u M S 9 T a G V l d D E g K D I p L 0 F 1 d G 9 S Z W 1 v d m V k Q 2 9 s d W 1 u c z E u e 1 x 1 M D Q x R F x 1 M D Q z M F x 1 M D Q z N 1 x 1 M D Q z M l x 1 M D Q z M F x 1 M D Q z R F x 1 M D Q z O F x 1 M D Q z N S w z f S Z x d W 9 0 O y w m c X V v d D t T Z W N 0 a W 9 u M S 9 T a G V l d D E g K D I p L 0 F 1 d G 9 S Z W 1 v d m V k Q 2 9 s d W 1 u c z E u e 1 x 1 M D Q y M F x 1 M D Q z N V x 1 M D Q z N 1 x 1 M D Q z O F x 1 M D Q z N F x 1 M D Q z N V x 1 M D Q z R F x 1 M D Q 0 M l x 1 M D Q 0 M V x 1 M D Q 0 M l x 1 M D Q z M l x 1 M D Q z R S w 0 f S Z x d W 9 0 O y w m c X V v d D t T Z W N 0 a W 9 u M S 9 T a G V l d D E g K D I p L 0 F 1 d G 9 S Z W 1 v d m V k Q 2 9 s d W 1 u c z E u e 1 x 1 M D Q x R V x 1 M D Q x Q V x 1 M D Q y R F x 1 M D Q x N C A o X H U w N D F B X H U w N D N F X H U w N D M 0 K S w 1 f S Z x d W 9 0 O y w m c X V v d D t T Z W N 0 a W 9 u M S 9 T a G V l d D E g K D I p L 0 F 1 d G 9 S Z W 1 v d m V k Q 2 9 s d W 1 u c z E u e 1 x 1 M D Q x R V x 1 M D Q x Q V x 1 M D Q y R F x 1 M D Q x N C A o X H U w N D F F X H U w N D N G X H U w N D M 4 X H U w N D Q x X H U w N D M w X H U w N D N E X H U w N D M 4 X H U w N D M 1 K S w 2 f S Z x d W 9 0 O y w m c X V v d D t T Z W N 0 a W 9 u M S 9 T a G V l d D E g K D I p L 0 F 1 d G 9 S Z W 1 v d m V k Q 2 9 s d W 1 u c z E u e 1 x 1 M D Q y M F x 1 M D Q z N V x 1 M D Q z N l x 1 M D Q z O F x 1 M D Q z Q y B c d T A 0 M 0 R c d T A 0 M z B c d T A 0 M 0 J c d T A 0 M 0 V c d T A 0 M z N c d T A 0 M 0 V c d T A 0 M 0 V c d T A 0 M z F c d T A 0 M 0 J c d T A 0 M 0 V c d T A 0 M z Z c d T A 0 M z V c d T A 0 M 0 R c d T A 0 M z h c d T A 0 N E Y s N 3 0 m c X V v d D s s J n F 1 b 3 Q 7 U 2 V j d G l v b j E v U 2 h l Z X Q x I C g y K S 9 B d X R v U m V t b 3 Z l Z E N v b H V t b n M x L n t c d T A 0 M j F c d T A 0 N D J c d T A 0 M z B c d T A 0 N D J c d T A 0 N D N c d T A 0 N D E g X H U w N D F E X H U w N D E 0 X H U w N D I x L D h 9 J n F 1 b 3 Q 7 L C Z x d W 9 0 O 1 N l Y 3 R p b 2 4 x L 1 N o Z W V 0 M S A o M i k v Q X V 0 b 1 J l b W 9 2 Z W R D b 2 x 1 b W 5 z M S 5 7 X H U w N D F E X H U w N D M w X H U w N D N C X H U w N D N F X H U w N D M z X H U w N D N F X H U w N D M y X H U w N D M w X H U w N D R G I F x 1 M D Q z N 1 x 1 M D Q z M F x 1 M D Q z N F x 1 M D Q z R V x 1 M D Q z Q l x 1 M D Q z N l x 1 M D Q z N V x 1 M D Q z R F x 1 M D Q z R F x 1 M D Q z R V x 1 M D Q 0 M V x 1 M D Q 0 M l x 1 M D Q 0 Q y A o X H U w N D Q y X H U w N D M z K S w 5 f S Z x d W 9 0 O y w m c X V v d D t T Z W N 0 a W 9 u M S 9 T a G V l d D E g K D I p L 0 F 1 d G 9 S Z W 1 v d m V k Q 2 9 s d W 1 u c z E u e 1 x 1 M D Q y M V x 1 M D Q 0 M l x 1 M D Q z M F x 1 M D Q 0 M l x 1 M D Q 0 M 1 x 1 M D Q 0 M S B c d T A 0 M z F c d T A 0 M z B c d T A 0 M 0 R c d T A 0 M 0 F c d T A 0 N D B c d T A 0 M 0 V c d T A 0 N D J c d T A 0 M z A s M T B 9 J n F 1 b 3 Q 7 L C Z x d W 9 0 O 1 N l Y 3 R p b 2 4 x L 1 N o Z W V 0 M S A o M i k v Q X V 0 b 1 J l b W 9 2 Z W R D b 2 x 1 b W 5 z M S 5 7 X H U w N D E x X H U w N D M 1 X H U w N D M 3 X H U w N D M 0 X H U w N D M 1 X H U w N D M 5 X H U w N D Q x X H U w N D Q y X H U w N D M y X H U w N D Q z X H U w N D R F X H U w N D Q 5 X H U w N D M 1 X H U w N D M 1 I F x 1 M D Q z R l x 1 M D Q 0 M F x 1 M D Q z N V x 1 M D Q z N F x 1 M D Q z R l x 1 M D Q 0 M F x 1 M D Q z O F x 1 M D Q 0 R l x 1 M D Q 0 M l x 1 M D Q z O F x 1 M D Q z N S w x M X 0 m c X V v d D s s J n F 1 b 3 Q 7 U 2 V j d G l v b j E v U 2 h l Z X Q x I C g y K S 9 B d X R v U m V t b 3 Z l Z E N v b H V t b n M x L n t c d T A 0 M U V c d T A 0 M z N c d T A 0 N D B c d T A 0 M z B c d T A 0 M 0 R c d T A 0 M z h c d T A 0 N D d c d T A 0 M z V c d T A 0 M 0 R c d T A 0 M z h c d T A 0 N E Y g X H U w N D N G X H U w N D N F I F x 1 M D Q y R F x 1 M D Q y M V x 1 M D Q y N C w x M n 0 m c X V v d D s s J n F 1 b 3 Q 7 U 2 V j d G l v b j E v U 2 h l Z X Q x I C g y K S 9 B d X R v U m V t b 3 Z l Z E N v b H V t b n M x L n t c d T A 0 M U V c d T A 0 N D J c d T A 0 N D F c d T A 0 N D N c d T A 0 N D J c d T A 0 N D F c d T A 0 N D J c d T A 0 M z J c d T A 0 M z h c d T A 0 M z U g X H U w N D N G X H U w N D N F I F x 1 M D Q 0 R V x 1 M D Q 0 M C 4 g X H U w N D M w X H U w N D M 0 X H U w N D Q w X H U w N D M 1 X H U w N D Q x X H U w N D Q z L D E z f S Z x d W 9 0 O y w m c X V v d D t T Z W N 0 a W 9 u M S 9 T a G V l d D E g K D I p L 0 F 1 d G 9 S Z W 1 v d m V k Q 2 9 s d W 1 u c z E u e 1 x 1 M D Q x R F x 1 M D Q z N V x 1 M D Q z N F x 1 M D Q z N V x 1 M D Q z O V x 1 M D Q 0 M V x 1 M D Q 0 M l x 1 M D Q z M l x 1 M D Q z O F x 1 M D Q 0 M l x 1 M D Q z N V x 1 M D Q z Q l x 1 M D Q 0 Q 1 x 1 M D Q z R F x 1 M D Q z M F x 1 M D Q 0 R i B c d T A 0 N D B c d T A 0 M z V c d T A 0 M z N c d T A 0 M z h c d T A 0 N D F c d T A 0 N D J c d T A 0 N D B c d T A 0 M z B c d T A 0 N D Z c d T A 0 M z h c d T A 0 N E Y s M T R 9 J n F 1 b 3 Q 7 L C Z x d W 9 0 O 1 N l Y 3 R p b 2 4 x L 1 N o Z W V 0 M S A o M i k v Q X V 0 b 1 J l b W 9 2 Z W R D b 2 x 1 b W 5 z M S 5 7 X H U w N D I x X H U w N D M 0 X H U w N D M 1 X H U w N D N C X H U w N D N B X H U w N D M 4 I F x 1 M D Q z M V x 1 M D Q z N V x 1 M D Q z N y B c d T A 0 N D R c d T A 0 M z B c d T A 0 M 0 F c d T A 0 N D I u I F x 1 M D Q z M l x 1 M D Q 0 Q l x 1 M D Q z R l x 1 M D Q z R V x 1 M D Q z Q l x 1 M D Q z R F x 1 M D Q z N V x 1 M D Q z R F x 1 M D Q z O F x 1 M D Q 0 R i w x N X 0 m c X V v d D s s J n F 1 b 3 Q 7 U 2 V j d G l v b j E v U 2 h l Z X Q x I C g y K S 9 B d X R v U m V t b 3 Z l Z E N v b H V t b n M x L n t c d T A 0 M j B c d T A 0 M z V c d T A 0 M z V c d T A 0 N D F c d T A 0 N D J c d T A 0 N D A g X H U w N D Q x X H U w N D Q z X H U w N D M 0 X H U w N D M 1 X H U w N D M x X H U w N D N E X H U w N D R C X H U w N D Q 1 I F x 1 M D Q 0 M F x 1 M D Q z N V x 1 M D Q 0 O F x 1 M D Q z N V x 1 M D Q z R F x 1 M D Q z O F x 1 M D Q z O S w x N n 0 m c X V v d D s s J n F 1 b 3 Q 7 U 2 V j d G l v b j E v U 2 h l Z X Q x I C g y K S 9 B d X R v U m V t b 3 Z l Z E N v b H V t b n M x L n t c d T A 0 M U R c d T A 0 M z B c d T A 0 M 0 J c d T A 0 M 0 V c d T A 0 M z N c d T A 0 M z h f M j A y M i w x N 3 0 m c X V v d D s s J n F 1 b 3 Q 7 U 2 V j d G l v b j E v U 2 h l Z X Q x I C g y K S 9 B d X R v U m V t b 3 Z l Z E N v b H V t b n M x L n t c d T A 0 M U F c d T A 0 M U R c d T A 0 M U R f M j A y M i w x O H 0 m c X V v d D s s J n F 1 b 3 Q 7 U 2 V j d G l v b j E v U 2 h l Z X Q x I C g y K S 9 B d X R v U m V t b 3 Z l Z E N v b H V t b n M x L n t c d T A 0 M j F c d T A 0 M 0 V c d T A 0 N D J c d T A 0 N D B c d T A 0 N D N c d T A 0 M z R c d T A 0 M 0 R c d T A 0 M z h c d T A 0 M 0 F c d T A 0 M z h f M j A y M i w x O X 0 m c X V v d D s s J n F 1 b 3 Q 7 U 2 V j d G l v b j E v U 2 h l Z X Q x I C g y K S 9 B d X R v U m V t b 3 Z l Z E N v b H V t b n M x L n t c d T A 0 M T J c d T A 0 N E J c d T A 0 N D B c d T A 0 N D N c d T A 0 N D d c d T A 0 M 0 F c d T A 0 M z B f X H U w N D I w X H U w N D M w X H U w N D Q x X H U w N D Q 3 X H U w N D M 1 X H U w N D Q y X z I w M j I s M j B 9 J n F 1 b 3 Q 7 L C Z x d W 9 0 O 1 N l Y 3 R p b 2 4 x L 1 N o Z W V 0 M S A o M i k v Q X V 0 b 1 J l b W 9 2 Z W R D b 2 x 1 b W 5 z M S 5 7 X H U w N D F E X H U w N D M w X H U w N D N C X H U w N D N F X H U w N D M z X H U w N D M 4 X z I w M j M s M j F 9 J n F 1 b 3 Q 7 L C Z x d W 9 0 O 1 N l Y 3 R p b 2 4 x L 1 N o Z W V 0 M S A o M i k v Q X V 0 b 1 J l b W 9 2 Z W R D b 2 x 1 b W 5 z M S 5 7 X H U w N D F B X H U w N D F E X H U w N D F E X z I w M j M s M j J 9 J n F 1 b 3 Q 7 L C Z x d W 9 0 O 1 N l Y 3 R p b 2 4 x L 1 N o Z W V 0 M S A o M i k v Q X V 0 b 1 J l b W 9 2 Z W R D b 2 x 1 b W 5 z M S 5 7 X H U w N D I x X H U w N D N F X H U w N D Q y X H U w N D Q w X H U w N D Q z X H U w N D M 0 X H U w N D N E X H U w N D M 4 X H U w N D N B X H U w N D M 4 X z I w M j M s M j N 9 J n F 1 b 3 Q 7 L C Z x d W 9 0 O 1 N l Y 3 R p b 2 4 x L 1 N o Z W V 0 M S A o M i k v Q X V 0 b 1 J l b W 9 2 Z W R D b 2 x 1 b W 5 z M S 5 7 X H U w N D E y X H U w N D R C X H U w N D Q w X H U w N D Q z X H U w N D Q 3 X H U w N D N B X H U w N D M w X 1 x 1 M D Q y M F x 1 M D Q z M F x 1 M D Q 0 M V x 1 M D Q 0 N 1 x 1 M D Q z N V x 1 M D Q 0 M l 8 y M D I z L D I 0 f S Z x d W 9 0 O y w m c X V v d D t T Z W N 0 a W 9 u M S 9 T a G V l d D E g K D I p L 0 F 1 d G 9 S Z W 1 v d m V k Q 2 9 s d W 1 u c z E u e 1 x 1 M D Q x R F x 1 M D Q z M F x 1 M D Q z Q l x 1 M D Q z R V x 1 M D Q z M 1 x 1 M D Q z O F 8 y M D I 0 L D I 1 f S Z x d W 9 0 O y w m c X V v d D t T Z W N 0 a W 9 u M S 9 T a G V l d D E g K D I p L 0 F 1 d G 9 S Z W 1 v d m V k Q 2 9 s d W 1 u c z E u e 1 x 1 M D Q x Q V x 1 M D Q x R F x 1 M D Q x R F 8 y M D I 0 L D I 2 f S Z x d W 9 0 O y w m c X V v d D t T Z W N 0 a W 9 u M S 9 T a G V l d D E g K D I p L 0 F 1 d G 9 S Z W 1 v d m V k Q 2 9 s d W 1 u c z E u e 1 x 1 M D Q y M V x 1 M D Q z R V x 1 M D Q 0 M l x 1 M D Q 0 M F x 1 M D Q 0 M 1 x 1 M D Q z N F x 1 M D Q z R F x 1 M D Q z O F x 1 M D Q z Q V x 1 M D Q z O F 8 y M D I 0 L D I 3 f S Z x d W 9 0 O y w m c X V v d D t T Z W N 0 a W 9 u M S 9 T a G V l d D E g K D I p L 0 F 1 d G 9 S Z W 1 v d m V k Q 2 9 s d W 1 u c z E u e 1 x 1 M D Q x M l x 1 M D Q 0 Q l x 1 M D Q 0 M F x 1 M D Q 0 M 1 x 1 M D Q 0 N 1 x 1 M D Q z Q V x 1 M D Q z M F 9 c d T A 0 M j B c d T A 0 M z B c d T A 0 N D F c d T A 0 N D d c d T A 0 M z V c d T A 0 N D J f M j A y N C w y O H 0 m c X V v d D s s J n F 1 b 3 Q 7 U 2 V j d G l v b j E v U 2 h l Z X Q x I C g y K S 9 B d X R v U m V t b 3 Z l Z E N v b H V t b n M x L n t c d T A 0 M U R c d T A 0 M z B c d T A 0 M 0 J c d T A 0 M 0 V c d T A 0 M z N c d T A 0 M z h f M j A y N S w y O X 0 m c X V v d D s s J n F 1 b 3 Q 7 U 2 V j d G l v b j E v U 2 h l Z X Q x I C g y K S 9 B d X R v U m V t b 3 Z l Z E N v b H V t b n M x L n t c d T A 0 M U F c d T A 0 M U R c d T A 0 M U R f M j A y N S w z M H 0 m c X V v d D s s J n F 1 b 3 Q 7 U 2 V j d G l v b j E v U 2 h l Z X Q x I C g y K S 9 B d X R v U m V t b 3 Z l Z E N v b H V t b n M x L n t c d T A 0 M j F c d T A 0 M 0 V c d T A 0 N D J c d T A 0 N D B c d T A 0 N D N c d T A 0 M z R c d T A 0 M 0 R c d T A 0 M z h c d T A 0 M 0 F c d T A 0 M z h f M j A y N S w z M X 0 m c X V v d D s s J n F 1 b 3 Q 7 U 2 V j d G l v b j E v U 2 h l Z X Q x I C g y K S 9 B d X R v U m V t b 3 Z l Z E N v b H V t b n M x L n t c d T A 0 M T J c d T A 0 N E J c d T A 0 N D B c d T A 0 N D N c d T A 0 N D d c d T A 0 M 0 F c d T A 0 M z B f X H U w N D I w X H U w N D M w X H U w N D Q x X H U w N D Q 3 X H U w N D M 1 X H U w N D Q y X z I w M j U s M z J 9 J n F 1 b 3 Q 7 L C Z x d W 9 0 O 1 N l Y 3 R p b 2 4 x L 1 N o Z W V 0 M S A o M i k v Q X V 0 b 1 J l b W 9 2 Z W R D b 2 x 1 b W 5 z M S 5 7 X H U w N D F E X H U w N D M w X H U w N D N C X H U w N D N F X H U w N D M z X H U w N D M 4 X z I w M j Y s M z N 9 J n F 1 b 3 Q 7 L C Z x d W 9 0 O 1 N l Y 3 R p b 2 4 x L 1 N o Z W V 0 M S A o M i k v Q X V 0 b 1 J l b W 9 2 Z W R D b 2 x 1 b W 5 z M S 5 7 X H U w N D F B X H U w N D F E X H U w N D F E X z I w M j Y s M z R 9 J n F 1 b 3 Q 7 L C Z x d W 9 0 O 1 N l Y 3 R p b 2 4 x L 1 N o Z W V 0 M S A o M i k v Q X V 0 b 1 J l b W 9 2 Z W R D b 2 x 1 b W 5 z M S 5 7 X H U w N D I x X H U w N D N F X H U w N D Q y X H U w N D Q w X H U w N D Q z X H U w N D M 0 X H U w N D N E X H U w N D M 4 X H U w N D N B X H U w N D M 4 X z I w M j Y s M z V 9 J n F 1 b 3 Q 7 L C Z x d W 9 0 O 1 N l Y 3 R p b 2 4 x L 1 N o Z W V 0 M S A o M i k v Q X V 0 b 1 J l b W 9 2 Z W R D b 2 x 1 b W 5 z M S 5 7 X H U w N D E y X H U w N D R C X H U w N D Q w X H U w N D Q z X H U w N D Q 3 X H U w N D N B X H U w N D M w X 1 x 1 M D Q y M F x 1 M D Q z M F x 1 M D Q 0 M V x 1 M D Q 0 N 1 x 1 M D Q z N V x 1 M D Q 0 M l 8 y M D I 2 L D M 2 f S Z x d W 9 0 O 1 0 s J n F 1 b 3 Q 7 U m V s Y X R p b 2 5 z a G l w S W 5 m b y Z x d W 9 0 O z p b X X 0 i I C 8 + P C 9 T d G F i b G V F b n R y a W V z P j w v S X R l b T 4 8 S X R l b T 4 8 S X R l b U x v Y 2 F 0 a W 9 u P j x J d G V t V H l w Z T 5 G b 3 J t d W x h P C 9 J d G V t V H l w Z T 4 8 S X R l b V B h d G g + U 2 V j d G l v b j E v U 2 h l Z X Q x J T I w J T I 4 M i U y O S 9 T b 3 V y Y 2 U 8 L 0 l 0 Z W 1 Q Y X R o P j w v S X R l b U x v Y 2 F 0 a W 9 u P j x T d G F i b G V F b n R y a W V z I C 8 + P C 9 J d G V t P j x J d G V t P j x J d G V t T G 9 j Y X R p b 2 4 + P E l 0 Z W 1 U e X B l P k Z v c m 1 1 b G E 8 L 0 l 0 Z W 1 U e X B l P j x J d G V t U G F 0 a D 5 T Z W N 0 a W 9 u M S 9 T a G V l d D E l M j A l M j g y J T I 5 L 0 5 h d m l n Y X R p b 2 4 l M j A x P C 9 J d G V t U G F 0 a D 4 8 L 0 l 0 Z W 1 M b 2 N h d G l v b j 4 8 U 3 R h Y m x l R W 5 0 c m l l c y A v P j w v S X R l b T 4 8 S X R l b T 4 8 S X R l b U x v Y 2 F 0 a W 9 u P j x J d G V t V H l w Z T 5 G b 3 J t d W x h P C 9 J d G V t V H l w Z T 4 8 S X R l b V B h d G g + U 2 V j d G l v b j E v U 2 h l Z X Q x J T I w J T I 4 M i U y O S 9 Q c m 9 t b 3 R l Z C U y M G h l Y W R l c n M 8 L 0 l 0 Z W 1 Q Y X R o P j w v S X R l b U x v Y 2 F 0 a W 9 u P j x T d G F i b G V F b n R y a W V z I C 8 + P C 9 J d G V t P j x J d G V t P j x J d G V t T G 9 j Y X R p b 2 4 + P E l 0 Z W 1 U e X B l P k Z v c m 1 1 b G E 8 L 0 l 0 Z W 1 U e X B l P j x J d G V t U G F 0 a D 5 T Z W N 0 a W 9 u M S 9 T a G V l d D E l M j A l M j g y J T I 5 L 0 N o Y W 5 n Z W Q l M j B j b 2 x 1 b W 4 l M j B 0 e X B l P C 9 J d G V t U G F 0 a D 4 8 L 0 l 0 Z W 1 M b 2 N h d G l v b j 4 8 U 3 R h Y m x l R W 5 0 c m l l c y A v P j w v S X R l b T 4 8 S X R l b T 4 8 S X R l b U x v Y 2 F 0 a W 9 u P j x J d G V t V H l w Z T 5 G b 3 J t d W x h P C 9 J d G V t V H l w Z T 4 8 S X R l b V B h d G g + U 2 V j d G l v b j E v U 2 h l Z X Q x J T I w J T I 4 M y U y O T w v S X R l b V B h d G g + P C 9 J d G V t T G 9 j Y X R p b 2 4 + P F N 0 Y W J s Z U V u d H J p Z X M + P E V u d H J 5 I F R 5 c G U 9 I k l z U H J p d m F 0 Z S I g V m F s d W U 9 I m w w I i A v P j x F b n R y e S B U e X B l P S J M b 2 F k V G 9 S Z X B v c n R E a X N h Y m x l Z C I g V m F s d W U 9 I m w w I i A v P j x F b n R y e S B U e X B l P S J G a W x s R W 5 h Y m x l Z C I g V m F s d W U 9 I m w x I i A v P j x F b n R y e S B U e X B l P S J G a W x s T 2 J q Z W N 0 V H l w Z S I g V m F s d W U 9 I n N U Y W J s Z S I g L z 4 8 R W 5 0 c n k g V H l w Z T 0 i R m l s b F R v R G F 0 Y U 1 v Z G V s R W 5 h Y m x l Z C I g V m F s d W U 9 I m w w I i A v P j x F b n R y e S B U e X B l P S J R d W V y e U l E I i B W Y W x 1 Z T 0 i c z M y O T B i M T h l L T h l M j Q t N D h j Y y 0 4 N T k 1 L W Q y Y T d m N m F j Z T R l Y S I g L z 4 8 R W 5 0 c n k g V H l w Z T 0 i U m V z d W x 0 V H l w Z S I g V m F s d W U 9 I n N U Y W J s Z S I g L z 4 8 R W 5 0 c n k g V H l w Z T 0 i Q n V m Z m V y T m V 4 d F J l Z n J l c 2 g i I F Z h b H V l P S J s M S I g L z 4 8 R W 5 0 c n k g V H l w Z T 0 i R m l s b F R h c m d l d C I g V m F s d W U 9 I n N T a G V l d D F f X z I 2 I i A v P j x F b n R y e S B U e X B l P S J G a W x s Z W R D b 2 1 w b G V 0 Z V J l c 3 V s d F R v V 2 9 y a 3 N o Z W V 0 I i B W Y W x 1 Z T 0 i b D E i I C 8 + P E V u d H J 5 I F R 5 c G U 9 I k F k Z G V k V G 9 E Y X R h T W 9 k Z W w i I F Z h b H V l P S J s M C I g L z 4 8 R W 5 0 c n k g V H l w Z T 0 i R m l s b E V y c m 9 y Q 2 9 k Z S I g V m F s d W U 9 I n N V b m t u b 3 d u I i A v P j x F b n R y e S B U e X B l P S J G a W x s R X J y b 3 J D b 3 V u d C I g V m F s d W U 9 I m w w I i A v P j x F b n R y e S B U e X B l P S J G a W x s T G F z d F V w Z G F 0 Z W Q i I F Z h b H V l P S J k M j A y N i 0 w N y 0 w M 1 Q x M T o 1 N z o 0 N y 4 1 O T U w N z c w W i I g L z 4 8 R W 5 0 c n k g V H l w Z T 0 i R m l s b E N v b H V t b l R 5 c G V z I i B W Y W x 1 Z T 0 i c 0 F 3 a 0 p C Z 1 l E Q m d Z R 0 J R W U d C Z 1 l H Q m d Z R k J R T U R C U V V E Q X d V R k F 3 T U Z B d 0 1 E Q l F N R E F 3 P T 0 i I C 8 + P E V u d H J 5 I F R 5 c G U 9 I k Z p b G x D b 2 x 1 b W 5 O Y W 1 l c y I g V m F s d W U 9 I n N b J n F 1 b 3 Q 7 X H U w N D E x X H U w N D E 4 X H U w N D F E J n F 1 b 3 Q 7 L C Z x d W 9 0 O 1 x 1 M D Q x M F x 1 M D Q z Q V x 1 M D Q 0 M l x 1 M D Q 0 M 1 x 1 M D Q z M F x 1 M D Q z Q l x 1 M D Q 0 Q 1 x 1 M D Q z R F x 1 M D Q z R V x 1 M D Q 0 M V x 1 M D Q 0 M l x 1 M D Q 0 Q y B c d T A 0 M z R c d T A 0 M z B c d T A 0 M 0 R c d T A 0 M 0 R c d T A 0 N E J c d T A 0 N D U m c X V v d D s s J n F 1 b 3 Q 7 X H U w N D E 0 X H U w N D M w X H U w N D Q y X H U w N D M w I F x 1 M D Q 0 M F x 1 M D Q z N V x 1 M D Q z M 1 x 1 M D Q z O F x 1 M D Q 0 M V x 1 M D Q 0 M l x 1 M D Q 0 M F x 1 M D Q z M F x 1 M D Q 0 N l x 1 M D Q z O F x 1 M D Q z O C Z x d W 9 0 O y w m c X V v d D t c d T A 0 M U R c d T A 0 M z B c d T A 0 M z d c d T A 0 M z J c d T A 0 M z B c d T A 0 M 0 R c d T A 0 M z h c d T A 0 M z U m c X V v d D s s J n F 1 b 3 Q 7 X H U w N D I w X H U w N D M 1 X H U w N D M 3 X H U w N D M 4 X H U w N D M 0 X H U w N D M 1 X H U w N D N E X H U w N D Q y X H U w N D Q x X H U w N D Q y X H U w N D M y X H U w N D N F J n F 1 b 3 Q 7 L C Z x d W 9 0 O 1 x 1 M D Q x R V x 1 M D Q x Q V x 1 M D Q y R F x 1 M D Q x N C A o X H U w N D F B X H U w N D N F X H U w N D M 0 K S Z x d W 9 0 O y w m c X V v d D t c d T A 0 M U V c d T A 0 M U F c d T A 0 M k R c d T A 0 M T Q g K F x 1 M D Q x R V x 1 M D Q z R l x 1 M D Q z O F x 1 M D Q 0 M V x 1 M D Q z M F x 1 M D Q z R F x 1 M D Q z O F x 1 M D Q z N S k m c X V v d D s s J n F 1 b 3 Q 7 X H U w N D I w X H U w N D M 1 X H U w N D M 2 X H U w N D M 4 X H U w N D N D I F x 1 M D Q z R F x 1 M D Q z M F x 1 M D Q z Q l x 1 M D Q z R V x 1 M D Q z M 1 x 1 M D Q z R V x 1 M D Q z R V x 1 M D Q z M V x 1 M D Q z Q l x 1 M D Q z R V x 1 M D Q z N l x 1 M D Q z N V x 1 M D Q z R F x 1 M D Q z O F x 1 M D Q 0 R i Z x d W 9 0 O y w m c X V v d D t c d T A 0 M j F c d T A 0 N D J c d T A 0 M z B c d T A 0 N D J c d T A 0 N D N c d T A 0 N D E g X H U w N D F E X H U w N D E 0 X H U w N D I x J n F 1 b 3 Q 7 L C Z x d W 9 0 O 1 x 1 M D Q x R F x 1 M D Q z M F x 1 M D Q z Q l x 1 M D Q z R V x 1 M D Q z M 1 x 1 M D Q z R V x 1 M D Q z M l x 1 M D Q z M F x 1 M D Q 0 R i B c d T A 0 M z d c d T A 0 M z B c d T A 0 M z R c d T A 0 M 0 V c d T A 0 M 0 J c d T A 0 M z Z c d T A 0 M z V c d T A 0 M 0 R c d T A 0 M 0 R c d T A 0 M 0 V c d T A 0 N D F c d T A 0 N D J c d T A 0 N E M g K F x 1 M D Q 0 M l x 1 M D Q z M y k m c X V v d D s s J n F 1 b 3 Q 7 X H U w N D I x X H U w N D Q y X H U w N D M w X H U w N D Q y X H U w N D Q z X H U w N D Q x I F x 1 M D Q z M V x 1 M D Q z M F x 1 M D Q z R F x 1 M D Q z Q V x 1 M D Q 0 M F x 1 M D Q z R V x 1 M D Q 0 M l x 1 M D Q z M C Z x d W 9 0 O y w m c X V v d D t c d T A 0 M T F c d T A 0 M z V c d T A 0 M z d c d T A 0 M z R c d T A 0 M z V c d T A 0 M z l c d T A 0 N D F c d T A 0 N D J c d T A 0 M z J c d T A 0 N D N c d T A 0 N E V c d T A 0 N D l c d T A 0 M z V c d T A 0 M z U g X H U w N D N G X H U w N D Q w X H U w N D M 1 X H U w N D M 0 X H U w N D N G X H U w N D Q w X H U w N D M 4 X H U w N D R G X H U w N D Q y X H U w N D M 4 X H U w N D M 1 J n F 1 b 3 Q 7 L C Z x d W 9 0 O 1 x 1 M D Q x R V x 1 M D Q z M 1 x 1 M D Q 0 M F x 1 M D Q z M F x 1 M D Q z R F x 1 M D Q z O F x 1 M D Q 0 N 1 x 1 M D Q z N V x 1 M D Q z R F x 1 M D Q z O F x 1 M D Q 0 R i B c d T A 0 M 0 Z c d T A 0 M 0 U g X H U w N D J E X H U w N D I x X H U w N D I 0 J n F 1 b 3 Q 7 L C Z x d W 9 0 O 1 x 1 M D Q x R V x 1 M D Q 0 M l x 1 M D Q 0 M V x 1 M D Q 0 M 1 x 1 M D Q 0 M l x 1 M D Q 0 M V x 1 M D Q 0 M l x 1 M D Q z M l x 1 M D Q z O F x 1 M D Q z N S B c d T A 0 M 0 Z c d T A 0 M 0 U g X H U w N D R F X H U w N D Q w L i B c d T A 0 M z B c d T A 0 M z R c d T A 0 N D B c d T A 0 M z V c d T A 0 N D F c d T A 0 N D M m c X V v d D s s J n F 1 b 3 Q 7 X H U w N D F E X H U w N D M 1 X H U w N D M 0 X H U w N D M 1 X H U w N D M 5 X H U w N D Q x X H U w N D Q y X H U w N D M y X H U w N D M 4 X H U w N D Q y X H U w N D M 1 X H U w N D N C X H U w N D R D X H U w N D N E X H U w N D M w X H U w N D R G I F x 1 M D Q 0 M F x 1 M D Q z N V x 1 M D Q z M 1 x 1 M D Q z O F x 1 M D Q 0 M V x 1 M D Q 0 M l x 1 M D Q 0 M F x 1 M D Q z M F x 1 M D Q 0 N l x 1 M D Q z O F x 1 M D Q 0 R i Z x d W 9 0 O y w m c X V v d D t c d T A 0 M j F c d T A 0 M z R c d T A 0 M z V c d T A 0 M 0 J c d T A 0 M 0 F c d T A 0 M z g g X H U w N D M x X H U w N D M 1 X H U w N D M 3 I F x 1 M D Q 0 N F x 1 M D Q z M F x 1 M D Q z Q V x 1 M D Q 0 M i 4 g X H U w N D M y X H U w N D R C X H U w N D N G X H U w N D N F X H U w N D N C X H U w N D N E X H U w N D M 1 X H U w N D N E X H U w N D M 4 X H U w N D R G J n F 1 b 3 Q 7 L C Z x d W 9 0 O 1 x 1 M D Q y M F x 1 M D Q z N V x 1 M D Q z N V x 1 M D Q 0 M V x 1 M D Q 0 M l x 1 M D Q 0 M C B c d T A 0 N D F c d T A 0 N D N c d T A 0 M z R c d T A 0 M z V c d T A 0 M z F c d T A 0 M 0 R c d T A 0 N E J c d T A 0 N D U g X H U w N D Q w X H U w N D M 1 X H U w N D Q 4 X H U w N D M 1 X H U w N D N E X H U w N D M 4 X H U w N D M 5 J n F 1 b 3 Q 7 L C Z x d W 9 0 O 1 x 1 M D Q x R F x 1 M D Q z M F x 1 M D Q z Q l x 1 M D Q z R V x 1 M D Q z M 1 x 1 M D Q z O F 8 y M D I y J n F 1 b 3 Q 7 L C Z x d W 9 0 O 1 x 1 M D Q x Q V x 1 M D Q x R F x 1 M D Q x R F 8 y M D I y J n F 1 b 3 Q 7 L C Z x d W 9 0 O 1 x 1 M D Q y M V x 1 M D Q z R V x 1 M D Q 0 M l x 1 M D Q 0 M F x 1 M D Q 0 M 1 x 1 M D Q z N F x 1 M D Q z R F x 1 M D Q z O F x 1 M D Q z Q V x 1 M D Q z O F 8 y M D I y J n F 1 b 3 Q 7 L C Z x d W 9 0 O 1 x 1 M D Q x M l x 1 M D Q 0 Q l x 1 M D Q 0 M F x 1 M D Q 0 M 1 x 1 M D Q 0 N 1 x 1 M D Q z Q V x 1 M D Q z M F 9 c d T A 0 M j B c d T A 0 M z B c d T A 0 N D F c d T A 0 N D d c d T A 0 M z V c d T A 0 N D J f M j A y M i Z x d W 9 0 O y w m c X V v d D t c d T A 0 M U R c d T A 0 M z B c d T A 0 M 0 J c d T A 0 M 0 V c d T A 0 M z N c d T A 0 M z h f M j A y M y Z x d W 9 0 O y w m c X V v d D t c d T A 0 M U F c d T A 0 M U R c d T A 0 M U R f M j A y M y Z x d W 9 0 O y w m c X V v d D t c d T A 0 M j F c d T A 0 M 0 V c d T A 0 N D J c d T A 0 N D B c d T A 0 N D N c d T A 0 M z R c d T A 0 M 0 R c d T A 0 M z h c d T A 0 M 0 F c d T A 0 M z h f M j A y M y Z x d W 9 0 O y w m c X V v d D t c d T A 0 M T J c d T A 0 N E J c d T A 0 N D B c d T A 0 N D N c d T A 0 N D d c d T A 0 M 0 F c d T A 0 M z B f X H U w N D I w X H U w N D M w X H U w N D Q x X H U w N D Q 3 X H U w N D M 1 X H U w N D Q y X z I w M j M m c X V v d D s s J n F 1 b 3 Q 7 X H U w N D F E X H U w N D M w X H U w N D N C X H U w N D N F X H U w N D M z X H U w N D M 4 X z I w M j Q m c X V v d D s s J n F 1 b 3 Q 7 X H U w N D F B X H U w N D F E X H U w N D F E X z I w M j Q m c X V v d D s s J n F 1 b 3 Q 7 X H U w N D I x X H U w N D N F X H U w N D Q y X H U w N D Q w X H U w N D Q z X H U w N D M 0 X H U w N D N E X H U w N D M 4 X H U w N D N B X H U w N D M 4 X z I w M j Q m c X V v d D s s J n F 1 b 3 Q 7 X H U w N D E y X H U w N D R C X H U w N D Q w X H U w N D Q z X H U w N D Q 3 X H U w N D N B X H U w N D M w X 1 x 1 M D Q y M F x 1 M D Q z M F x 1 M D Q 0 M V x 1 M D Q 0 N 1 x 1 M D Q z N V x 1 M D Q 0 M l 8 y M D I 0 J n F 1 b 3 Q 7 L C Z x d W 9 0 O 1 x 1 M D Q x R F x 1 M D Q z M F x 1 M D Q z Q l x 1 M D Q z R V x 1 M D Q z M 1 x 1 M D Q z O F 8 y M D I 1 J n F 1 b 3 Q 7 L C Z x d W 9 0 O 1 x 1 M D Q x Q V x 1 M D Q x R F x 1 M D Q x R F 8 y M D I 1 J n F 1 b 3 Q 7 L C Z x d W 9 0 O 1 x 1 M D Q y M V x 1 M D Q z R V x 1 M D Q 0 M l x 1 M D Q 0 M F x 1 M D Q 0 M 1 x 1 M D Q z N F x 1 M D Q z R F x 1 M D Q z O F x 1 M D Q z Q V x 1 M D Q z O F 8 y M D I 1 J n F 1 b 3 Q 7 L C Z x d W 9 0 O 1 x 1 M D Q x M l x 1 M D Q 0 Q l x 1 M D Q 0 M F x 1 M D Q 0 M 1 x 1 M D Q 0 N 1 x 1 M D Q z Q V x 1 M D Q z M F 9 c d T A 0 M j B c d T A 0 M z B c d T A 0 N D F c d T A 0 N D d c d T A 0 M z V c d T A 0 N D J f M j A y N S Z x d W 9 0 O y w m c X V v d D t c d T A 0 M U R c d T A 0 M z B c d T A 0 M 0 J c d T A 0 M 0 V c d T A 0 M z N c d T A 0 M z h f M j A y N i Z x d W 9 0 O y w m c X V v d D t c d T A 0 M U F c d T A 0 M U R c d T A 0 M U R f M j A y N i Z x d W 9 0 O y w m c X V v d D t c d T A 0 M j F c d T A 0 M 0 V c d T A 0 N D J c d T A 0 N D B c d T A 0 N D N c d T A 0 M z R c d T A 0 M 0 R c d T A 0 M z h c d T A 0 M 0 F c d T A 0 M z h f M j A y N i Z x d W 9 0 O y w m c X V v d D t c d T A 0 M T J c d T A 0 N E J c d T A 0 N D B c d T A 0 N D N c d T A 0 N D d c d T A 0 M 0 F c d T A 0 M z B f X H U w N D I w X H U w N D M w X H U w N D Q x X H U w N D Q 3 X H U w N D M 1 X H U w N D Q y X z I w M j Y m c X V v d D t d I i A v P j x F b n R y e S B U e X B l P S J G a W x s U 3 R h d H V z I i B W Y W x 1 Z T 0 i c 0 N v b X B s Z X R l I i A v P j x F b n R y e S B U e X B l P S J G a W x s Q 2 9 1 b n Q i I F Z h b H V l P S J s M T U 4 I i A v P j x F b n R y e S B U e X B l P S J S Z W x h d G l v b n N o a X B J b m Z v Q 2 9 u d G F p b m V y I i B W Y W x 1 Z T 0 i c 3 s m c X V v d D t j b 2 x 1 b W 5 D b 3 V u d C Z x d W 9 0 O z o z N y w m c X V v d D t r Z X l D b 2 x 1 b W 5 O Y W 1 l c y Z x d W 9 0 O z p b X S w m c X V v d D t x d W V y e V J l b G F 0 a W 9 u c 2 h p c H M m c X V v d D s 6 W 1 0 s J n F 1 b 3 Q 7 Y 2 9 s d W 1 u S W R l b n R p d G l l c y Z x d W 9 0 O z p b J n F 1 b 3 Q 7 U 2 V j d G l v b j E v U 2 h l Z X Q x I C g y K S 9 B d X R v U m V t b 3 Z l Z E N v b H V t b n M x L n t c d T A 0 M T F c d T A 0 M T h c d T A 0 M U Q s M H 0 m c X V v d D s s J n F 1 b 3 Q 7 U 2 V j d G l v b j E v U 2 h l Z X Q x I C g y K S 9 B d X R v U m V t b 3 Z l Z E N v b H V t b n M x L n t c d T A 0 M T B c d T A 0 M 0 F c d T A 0 N D J c d T A 0 N D N c d T A 0 M z B c d T A 0 M 0 J c d T A 0 N E N c d T A 0 M 0 R c d T A 0 M 0 V c d T A 0 N D F c d T A 0 N D J c d T A 0 N E M g X H U w N D M 0 X H U w N D M w X H U w N D N E X H U w N D N E X H U w N D R C X H U w N D Q 1 L D F 9 J n F 1 b 3 Q 7 L C Z x d W 9 0 O 1 N l Y 3 R p b 2 4 x L 1 N o Z W V 0 M S A o M i k v Q X V 0 b 1 J l b W 9 2 Z W R D b 2 x 1 b W 5 z M S 5 7 X H U w N D E 0 X H U w N D M w X H U w N D Q y X H U w N D M w I F x 1 M D Q 0 M F x 1 M D Q z N V x 1 M D Q z M 1 x 1 M D Q z O F x 1 M D Q 0 M V x 1 M D Q 0 M l x 1 M D Q 0 M F x 1 M D Q z M F x 1 M D Q 0 N l x 1 M D Q z O F x 1 M D Q z O C w y f S Z x d W 9 0 O y w m c X V v d D t T Z W N 0 a W 9 u M S 9 T a G V l d D E g K D I p L 0 F 1 d G 9 S Z W 1 v d m V k Q 2 9 s d W 1 u c z E u e 1 x 1 M D Q x R F x 1 M D Q z M F x 1 M D Q z N 1 x 1 M D Q z M l x 1 M D Q z M F x 1 M D Q z R F x 1 M D Q z O F x 1 M D Q z N S w z f S Z x d W 9 0 O y w m c X V v d D t T Z W N 0 a W 9 u M S 9 T a G V l d D E g K D I p L 0 F 1 d G 9 S Z W 1 v d m V k Q 2 9 s d W 1 u c z E u e 1 x 1 M D Q y M F x 1 M D Q z N V x 1 M D Q z N 1 x 1 M D Q z O F x 1 M D Q z N F x 1 M D Q z N V x 1 M D Q z R F x 1 M D Q 0 M l x 1 M D Q 0 M V x 1 M D Q 0 M l x 1 M D Q z M l x 1 M D Q z R S w 0 f S Z x d W 9 0 O y w m c X V v d D t T Z W N 0 a W 9 u M S 9 T a G V l d D E g K D I p L 0 F 1 d G 9 S Z W 1 v d m V k Q 2 9 s d W 1 u c z E u e 1 x 1 M D Q x R V x 1 M D Q x Q V x 1 M D Q y R F x 1 M D Q x N C A o X H U w N D F B X H U w N D N F X H U w N D M 0 K S w 1 f S Z x d W 9 0 O y w m c X V v d D t T Z W N 0 a W 9 u M S 9 T a G V l d D E g K D I p L 0 F 1 d G 9 S Z W 1 v d m V k Q 2 9 s d W 1 u c z E u e 1 x 1 M D Q x R V x 1 M D Q x Q V x 1 M D Q y R F x 1 M D Q x N C A o X H U w N D F F X H U w N D N G X H U w N D M 4 X H U w N D Q x X H U w N D M w X H U w N D N E X H U w N D M 4 X H U w N D M 1 K S w 2 f S Z x d W 9 0 O y w m c X V v d D t T Z W N 0 a W 9 u M S 9 T a G V l d D E g K D I p L 0 F 1 d G 9 S Z W 1 v d m V k Q 2 9 s d W 1 u c z E u e 1 x 1 M D Q y M F x 1 M D Q z N V x 1 M D Q z N l x 1 M D Q z O F x 1 M D Q z Q y B c d T A 0 M 0 R c d T A 0 M z B c d T A 0 M 0 J c d T A 0 M 0 V c d T A 0 M z N c d T A 0 M 0 V c d T A 0 M 0 V c d T A 0 M z F c d T A 0 M 0 J c d T A 0 M 0 V c d T A 0 M z Z c d T A 0 M z V c d T A 0 M 0 R c d T A 0 M z h c d T A 0 N E Y s N 3 0 m c X V v d D s s J n F 1 b 3 Q 7 U 2 V j d G l v b j E v U 2 h l Z X Q x I C g y K S 9 B d X R v U m V t b 3 Z l Z E N v b H V t b n M x L n t c d T A 0 M j F c d T A 0 N D J c d T A 0 M z B c d T A 0 N D J c d T A 0 N D N c d T A 0 N D E g X H U w N D F E X H U w N D E 0 X H U w N D I x L D h 9 J n F 1 b 3 Q 7 L C Z x d W 9 0 O 1 N l Y 3 R p b 2 4 x L 1 N o Z W V 0 M S A o M i k v Q X V 0 b 1 J l b W 9 2 Z W R D b 2 x 1 b W 5 z M S 5 7 X H U w N D F E X H U w N D M w X H U w N D N C X H U w N D N F X H U w N D M z X H U w N D N F X H U w N D M y X H U w N D M w X H U w N D R G I F x 1 M D Q z N 1 x 1 M D Q z M F x 1 M D Q z N F x 1 M D Q z R V x 1 M D Q z Q l x 1 M D Q z N l x 1 M D Q z N V x 1 M D Q z R F x 1 M D Q z R F x 1 M D Q z R V x 1 M D Q 0 M V x 1 M D Q 0 M l x 1 M D Q 0 Q y A o X H U w N D Q y X H U w N D M z K S w 5 f S Z x d W 9 0 O y w m c X V v d D t T Z W N 0 a W 9 u M S 9 T a G V l d D E g K D I p L 0 F 1 d G 9 S Z W 1 v d m V k Q 2 9 s d W 1 u c z E u e 1 x 1 M D Q y M V x 1 M D Q 0 M l x 1 M D Q z M F x 1 M D Q 0 M l x 1 M D Q 0 M 1 x 1 M D Q 0 M S B c d T A 0 M z F c d T A 0 M z B c d T A 0 M 0 R c d T A 0 M 0 F c d T A 0 N D B c d T A 0 M 0 V c d T A 0 N D J c d T A 0 M z A s M T B 9 J n F 1 b 3 Q 7 L C Z x d W 9 0 O 1 N l Y 3 R p b 2 4 x L 1 N o Z W V 0 M S A o M i k v Q X V 0 b 1 J l b W 9 2 Z W R D b 2 x 1 b W 5 z M S 5 7 X H U w N D E x X H U w N D M 1 X H U w N D M 3 X H U w N D M 0 X H U w N D M 1 X H U w N D M 5 X H U w N D Q x X H U w N D Q y X H U w N D M y X H U w N D Q z X H U w N D R F X H U w N D Q 5 X H U w N D M 1 X H U w N D M 1 I F x 1 M D Q z R l x 1 M D Q 0 M F x 1 M D Q z N V x 1 M D Q z N F x 1 M D Q z R l x 1 M D Q 0 M F x 1 M D Q z O F x 1 M D Q 0 R l x 1 M D Q 0 M l x 1 M D Q z O F x 1 M D Q z N S w x M X 0 m c X V v d D s s J n F 1 b 3 Q 7 U 2 V j d G l v b j E v U 2 h l Z X Q x I C g y K S 9 B d X R v U m V t b 3 Z l Z E N v b H V t b n M x L n t c d T A 0 M U V c d T A 0 M z N c d T A 0 N D B c d T A 0 M z B c d T A 0 M 0 R c d T A 0 M z h c d T A 0 N D d c d T A 0 M z V c d T A 0 M 0 R c d T A 0 M z h c d T A 0 N E Y g X H U w N D N G X H U w N D N F I F x 1 M D Q y R F x 1 M D Q y M V x 1 M D Q y N C w x M n 0 m c X V v d D s s J n F 1 b 3 Q 7 U 2 V j d G l v b j E v U 2 h l Z X Q x I C g y K S 9 B d X R v U m V t b 3 Z l Z E N v b H V t b n M x L n t c d T A 0 M U V c d T A 0 N D J c d T A 0 N D F c d T A 0 N D N c d T A 0 N D J c d T A 0 N D F c d T A 0 N D J c d T A 0 M z J c d T A 0 M z h c d T A 0 M z U g X H U w N D N G X H U w N D N F I F x 1 M D Q 0 R V x 1 M D Q 0 M C 4 g X H U w N D M w X H U w N D M 0 X H U w N D Q w X H U w N D M 1 X H U w N D Q x X H U w N D Q z L D E z f S Z x d W 9 0 O y w m c X V v d D t T Z W N 0 a W 9 u M S 9 T a G V l d D E g K D I p L 0 F 1 d G 9 S Z W 1 v d m V k Q 2 9 s d W 1 u c z E u e 1 x 1 M D Q x R F x 1 M D Q z N V x 1 M D Q z N F x 1 M D Q z N V x 1 M D Q z O V x 1 M D Q 0 M V x 1 M D Q 0 M l x 1 M D Q z M l x 1 M D Q z O F x 1 M D Q 0 M l x 1 M D Q z N V x 1 M D Q z Q l x 1 M D Q 0 Q 1 x 1 M D Q z R F x 1 M D Q z M F x 1 M D Q 0 R i B c d T A 0 N D B c d T A 0 M z V c d T A 0 M z N c d T A 0 M z h c d T A 0 N D F c d T A 0 N D J c d T A 0 N D B c d T A 0 M z B c d T A 0 N D Z c d T A 0 M z h c d T A 0 N E Y s M T R 9 J n F 1 b 3 Q 7 L C Z x d W 9 0 O 1 N l Y 3 R p b 2 4 x L 1 N o Z W V 0 M S A o M i k v Q X V 0 b 1 J l b W 9 2 Z W R D b 2 x 1 b W 5 z M S 5 7 X H U w N D I x X H U w N D M 0 X H U w N D M 1 X H U w N D N C X H U w N D N B X H U w N D M 4 I F x 1 M D Q z M V x 1 M D Q z N V x 1 M D Q z N y B c d T A 0 N D R c d T A 0 M z B c d T A 0 M 0 F c d T A 0 N D I u I F x 1 M D Q z M l x 1 M D Q 0 Q l x 1 M D Q z R l x 1 M D Q z R V x 1 M D Q z Q l x 1 M D Q z R F x 1 M D Q z N V x 1 M D Q z R F x 1 M D Q z O F x 1 M D Q 0 R i w x N X 0 m c X V v d D s s J n F 1 b 3 Q 7 U 2 V j d G l v b j E v U 2 h l Z X Q x I C g y K S 9 B d X R v U m V t b 3 Z l Z E N v b H V t b n M x L n t c d T A 0 M j B c d T A 0 M z V c d T A 0 M z V c d T A 0 N D F c d T A 0 N D J c d T A 0 N D A g X H U w N D Q x X H U w N D Q z X H U w N D M 0 X H U w N D M 1 X H U w N D M x X H U w N D N E X H U w N D R C X H U w N D Q 1 I F x 1 M D Q 0 M F x 1 M D Q z N V x 1 M D Q 0 O F x 1 M D Q z N V x 1 M D Q z R F x 1 M D Q z O F x 1 M D Q z O S w x N n 0 m c X V v d D s s J n F 1 b 3 Q 7 U 2 V j d G l v b j E v U 2 h l Z X Q x I C g y K S 9 B d X R v U m V t b 3 Z l Z E N v b H V t b n M x L n t c d T A 0 M U R c d T A 0 M z B c d T A 0 M 0 J c d T A 0 M 0 V c d T A 0 M z N c d T A 0 M z h f M j A y M i w x N 3 0 m c X V v d D s s J n F 1 b 3 Q 7 U 2 V j d G l v b j E v U 2 h l Z X Q x I C g y K S 9 B d X R v U m V t b 3 Z l Z E N v b H V t b n M x L n t c d T A 0 M U F c d T A 0 M U R c d T A 0 M U R f M j A y M i w x O H 0 m c X V v d D s s J n F 1 b 3 Q 7 U 2 V j d G l v b j E v U 2 h l Z X Q x I C g y K S 9 B d X R v U m V t b 3 Z l Z E N v b H V t b n M x L n t c d T A 0 M j F c d T A 0 M 0 V c d T A 0 N D J c d T A 0 N D B c d T A 0 N D N c d T A 0 M z R c d T A 0 M 0 R c d T A 0 M z h c d T A 0 M 0 F c d T A 0 M z h f M j A y M i w x O X 0 m c X V v d D s s J n F 1 b 3 Q 7 U 2 V j d G l v b j E v U 2 h l Z X Q x I C g y K S 9 B d X R v U m V t b 3 Z l Z E N v b H V t b n M x L n t c d T A 0 M T J c d T A 0 N E J c d T A 0 N D B c d T A 0 N D N c d T A 0 N D d c d T A 0 M 0 F c d T A 0 M z B f X H U w N D I w X H U w N D M w X H U w N D Q x X H U w N D Q 3 X H U w N D M 1 X H U w N D Q y X z I w M j I s M j B 9 J n F 1 b 3 Q 7 L C Z x d W 9 0 O 1 N l Y 3 R p b 2 4 x L 1 N o Z W V 0 M S A o M i k v Q X V 0 b 1 J l b W 9 2 Z W R D b 2 x 1 b W 5 z M S 5 7 X H U w N D F E X H U w N D M w X H U w N D N C X H U w N D N F X H U w N D M z X H U w N D M 4 X z I w M j M s M j F 9 J n F 1 b 3 Q 7 L C Z x d W 9 0 O 1 N l Y 3 R p b 2 4 x L 1 N o Z W V 0 M S A o M i k v Q X V 0 b 1 J l b W 9 2 Z W R D b 2 x 1 b W 5 z M S 5 7 X H U w N D F B X H U w N D F E X H U w N D F E X z I w M j M s M j J 9 J n F 1 b 3 Q 7 L C Z x d W 9 0 O 1 N l Y 3 R p b 2 4 x L 1 N o Z W V 0 M S A o M i k v Q X V 0 b 1 J l b W 9 2 Z W R D b 2 x 1 b W 5 z M S 5 7 X H U w N D I x X H U w N D N F X H U w N D Q y X H U w N D Q w X H U w N D Q z X H U w N D M 0 X H U w N D N E X H U w N D M 4 X H U w N D N B X H U w N D M 4 X z I w M j M s M j N 9 J n F 1 b 3 Q 7 L C Z x d W 9 0 O 1 N l Y 3 R p b 2 4 x L 1 N o Z W V 0 M S A o M i k v Q X V 0 b 1 J l b W 9 2 Z W R D b 2 x 1 b W 5 z M S 5 7 X H U w N D E y X H U w N D R C X H U w N D Q w X H U w N D Q z X H U w N D Q 3 X H U w N D N B X H U w N D M w X 1 x 1 M D Q y M F x 1 M D Q z M F x 1 M D Q 0 M V x 1 M D Q 0 N 1 x 1 M D Q z N V x 1 M D Q 0 M l 8 y M D I z L D I 0 f S Z x d W 9 0 O y w m c X V v d D t T Z W N 0 a W 9 u M S 9 T a G V l d D E g K D I p L 0 F 1 d G 9 S Z W 1 v d m V k Q 2 9 s d W 1 u c z E u e 1 x 1 M D Q x R F x 1 M D Q z M F x 1 M D Q z Q l x 1 M D Q z R V x 1 M D Q z M 1 x 1 M D Q z O F 8 y M D I 0 L D I 1 f S Z x d W 9 0 O y w m c X V v d D t T Z W N 0 a W 9 u M S 9 T a G V l d D E g K D I p L 0 F 1 d G 9 S Z W 1 v d m V k Q 2 9 s d W 1 u c z E u e 1 x 1 M D Q x Q V x 1 M D Q x R F x 1 M D Q x R F 8 y M D I 0 L D I 2 f S Z x d W 9 0 O y w m c X V v d D t T Z W N 0 a W 9 u M S 9 T a G V l d D E g K D I p L 0 F 1 d G 9 S Z W 1 v d m V k Q 2 9 s d W 1 u c z E u e 1 x 1 M D Q y M V x 1 M D Q z R V x 1 M D Q 0 M l x 1 M D Q 0 M F x 1 M D Q 0 M 1 x 1 M D Q z N F x 1 M D Q z R F x 1 M D Q z O F x 1 M D Q z Q V x 1 M D Q z O F 8 y M D I 0 L D I 3 f S Z x d W 9 0 O y w m c X V v d D t T Z W N 0 a W 9 u M S 9 T a G V l d D E g K D I p L 0 F 1 d G 9 S Z W 1 v d m V k Q 2 9 s d W 1 u c z E u e 1 x 1 M D Q x M l x 1 M D Q 0 Q l x 1 M D Q 0 M F x 1 M D Q 0 M 1 x 1 M D Q 0 N 1 x 1 M D Q z Q V x 1 M D Q z M F 9 c d T A 0 M j B c d T A 0 M z B c d T A 0 N D F c d T A 0 N D d c d T A 0 M z V c d T A 0 N D J f M j A y N C w y O H 0 m c X V v d D s s J n F 1 b 3 Q 7 U 2 V j d G l v b j E v U 2 h l Z X Q x I C g y K S 9 B d X R v U m V t b 3 Z l Z E N v b H V t b n M x L n t c d T A 0 M U R c d T A 0 M z B c d T A 0 M 0 J c d T A 0 M 0 V c d T A 0 M z N c d T A 0 M z h f M j A y N S w y O X 0 m c X V v d D s s J n F 1 b 3 Q 7 U 2 V j d G l v b j E v U 2 h l Z X Q x I C g y K S 9 B d X R v U m V t b 3 Z l Z E N v b H V t b n M x L n t c d T A 0 M U F c d T A 0 M U R c d T A 0 M U R f M j A y N S w z M H 0 m c X V v d D s s J n F 1 b 3 Q 7 U 2 V j d G l v b j E v U 2 h l Z X Q x I C g y K S 9 B d X R v U m V t b 3 Z l Z E N v b H V t b n M x L n t c d T A 0 M j F c d T A 0 M 0 V c d T A 0 N D J c d T A 0 N D B c d T A 0 N D N c d T A 0 M z R c d T A 0 M 0 R c d T A 0 M z h c d T A 0 M 0 F c d T A 0 M z h f M j A y N S w z M X 0 m c X V v d D s s J n F 1 b 3 Q 7 U 2 V j d G l v b j E v U 2 h l Z X Q x I C g y K S 9 B d X R v U m V t b 3 Z l Z E N v b H V t b n M x L n t c d T A 0 M T J c d T A 0 N E J c d T A 0 N D B c d T A 0 N D N c d T A 0 N D d c d T A 0 M 0 F c d T A 0 M z B f X H U w N D I w X H U w N D M w X H U w N D Q x X H U w N D Q 3 X H U w N D M 1 X H U w N D Q y X z I w M j U s M z J 9 J n F 1 b 3 Q 7 L C Z x d W 9 0 O 1 N l Y 3 R p b 2 4 x L 1 N o Z W V 0 M S A o M i k v Q X V 0 b 1 J l b W 9 2 Z W R D b 2 x 1 b W 5 z M S 5 7 X H U w N D F E X H U w N D M w X H U w N D N C X H U w N D N F X H U w N D M z X H U w N D M 4 X z I w M j Y s M z N 9 J n F 1 b 3 Q 7 L C Z x d W 9 0 O 1 N l Y 3 R p b 2 4 x L 1 N o Z W V 0 M S A o M i k v Q X V 0 b 1 J l b W 9 2 Z W R D b 2 x 1 b W 5 z M S 5 7 X H U w N D F B X H U w N D F E X H U w N D F E X z I w M j Y s M z R 9 J n F 1 b 3 Q 7 L C Z x d W 9 0 O 1 N l Y 3 R p b 2 4 x L 1 N o Z W V 0 M S A o M i k v Q X V 0 b 1 J l b W 9 2 Z W R D b 2 x 1 b W 5 z M S 5 7 X H U w N D I x X H U w N D N F X H U w N D Q y X H U w N D Q w X H U w N D Q z X H U w N D M 0 X H U w N D N E X H U w N D M 4 X H U w N D N B X H U w N D M 4 X z I w M j Y s M z V 9 J n F 1 b 3 Q 7 L C Z x d W 9 0 O 1 N l Y 3 R p b 2 4 x L 1 N o Z W V 0 M S A o M i k v Q X V 0 b 1 J l b W 9 2 Z W R D b 2 x 1 b W 5 z M S 5 7 X H U w N D E y X H U w N D R C X H U w N D Q w X H U w N D Q z X H U w N D Q 3 X H U w N D N B X H U w N D M w X 1 x 1 M D Q y M F x 1 M D Q z M F x 1 M D Q 0 M V x 1 M D Q 0 N 1 x 1 M D Q z N V x 1 M D Q 0 M l 8 y M D I 2 L D M 2 f S Z x d W 9 0 O 1 0 s J n F 1 b 3 Q 7 Q 2 9 s d W 1 u Q 2 9 1 b n Q m c X V v d D s 6 M z c s J n F 1 b 3 Q 7 S 2 V 5 Q 2 9 s d W 1 u T m F t Z X M m c X V v d D s 6 W 1 0 s J n F 1 b 3 Q 7 Q 2 9 s d W 1 u S W R l b n R p d G l l c y Z x d W 9 0 O z p b J n F 1 b 3 Q 7 U 2 V j d G l v b j E v U 2 h l Z X Q x I C g y K S 9 B d X R v U m V t b 3 Z l Z E N v b H V t b n M x L n t c d T A 0 M T F c d T A 0 M T h c d T A 0 M U Q s M H 0 m c X V v d D s s J n F 1 b 3 Q 7 U 2 V j d G l v b j E v U 2 h l Z X Q x I C g y K S 9 B d X R v U m V t b 3 Z l Z E N v b H V t b n M x L n t c d T A 0 M T B c d T A 0 M 0 F c d T A 0 N D J c d T A 0 N D N c d T A 0 M z B c d T A 0 M 0 J c d T A 0 N E N c d T A 0 M 0 R c d T A 0 M 0 V c d T A 0 N D F c d T A 0 N D J c d T A 0 N E M g X H U w N D M 0 X H U w N D M w X H U w N D N E X H U w N D N E X H U w N D R C X H U w N D Q 1 L D F 9 J n F 1 b 3 Q 7 L C Z x d W 9 0 O 1 N l Y 3 R p b 2 4 x L 1 N o Z W V 0 M S A o M i k v Q X V 0 b 1 J l b W 9 2 Z W R D b 2 x 1 b W 5 z M S 5 7 X H U w N D E 0 X H U w N D M w X H U w N D Q y X H U w N D M w I F x 1 M D Q 0 M F x 1 M D Q z N V x 1 M D Q z M 1 x 1 M D Q z O F x 1 M D Q 0 M V x 1 M D Q 0 M l x 1 M D Q 0 M F x 1 M D Q z M F x 1 M D Q 0 N l x 1 M D Q z O F x 1 M D Q z O C w y f S Z x d W 9 0 O y w m c X V v d D t T Z W N 0 a W 9 u M S 9 T a G V l d D E g K D I p L 0 F 1 d G 9 S Z W 1 v d m V k Q 2 9 s d W 1 u c z E u e 1 x 1 M D Q x R F x 1 M D Q z M F x 1 M D Q z N 1 x 1 M D Q z M l x 1 M D Q z M F x 1 M D Q z R F x 1 M D Q z O F x 1 M D Q z N S w z f S Z x d W 9 0 O y w m c X V v d D t T Z W N 0 a W 9 u M S 9 T a G V l d D E g K D I p L 0 F 1 d G 9 S Z W 1 v d m V k Q 2 9 s d W 1 u c z E u e 1 x 1 M D Q y M F x 1 M D Q z N V x 1 M D Q z N 1 x 1 M D Q z O F x 1 M D Q z N F x 1 M D Q z N V x 1 M D Q z R F x 1 M D Q 0 M l x 1 M D Q 0 M V x 1 M D Q 0 M l x 1 M D Q z M l x 1 M D Q z R S w 0 f S Z x d W 9 0 O y w m c X V v d D t T Z W N 0 a W 9 u M S 9 T a G V l d D E g K D I p L 0 F 1 d G 9 S Z W 1 v d m V k Q 2 9 s d W 1 u c z E u e 1 x 1 M D Q x R V x 1 M D Q x Q V x 1 M D Q y R F x 1 M D Q x N C A o X H U w N D F B X H U w N D N F X H U w N D M 0 K S w 1 f S Z x d W 9 0 O y w m c X V v d D t T Z W N 0 a W 9 u M S 9 T a G V l d D E g K D I p L 0 F 1 d G 9 S Z W 1 v d m V k Q 2 9 s d W 1 u c z E u e 1 x 1 M D Q x R V x 1 M D Q x Q V x 1 M D Q y R F x 1 M D Q x N C A o X H U w N D F F X H U w N D N G X H U w N D M 4 X H U w N D Q x X H U w N D M w X H U w N D N E X H U w N D M 4 X H U w N D M 1 K S w 2 f S Z x d W 9 0 O y w m c X V v d D t T Z W N 0 a W 9 u M S 9 T a G V l d D E g K D I p L 0 F 1 d G 9 S Z W 1 v d m V k Q 2 9 s d W 1 u c z E u e 1 x 1 M D Q y M F x 1 M D Q z N V x 1 M D Q z N l x 1 M D Q z O F x 1 M D Q z Q y B c d T A 0 M 0 R c d T A 0 M z B c d T A 0 M 0 J c d T A 0 M 0 V c d T A 0 M z N c d T A 0 M 0 V c d T A 0 M 0 V c d T A 0 M z F c d T A 0 M 0 J c d T A 0 M 0 V c d T A 0 M z Z c d T A 0 M z V c d T A 0 M 0 R c d T A 0 M z h c d T A 0 N E Y s N 3 0 m c X V v d D s s J n F 1 b 3 Q 7 U 2 V j d G l v b j E v U 2 h l Z X Q x I C g y K S 9 B d X R v U m V t b 3 Z l Z E N v b H V t b n M x L n t c d T A 0 M j F c d T A 0 N D J c d T A 0 M z B c d T A 0 N D J c d T A 0 N D N c d T A 0 N D E g X H U w N D F E X H U w N D E 0 X H U w N D I x L D h 9 J n F 1 b 3 Q 7 L C Z x d W 9 0 O 1 N l Y 3 R p b 2 4 x L 1 N o Z W V 0 M S A o M i k v Q X V 0 b 1 J l b W 9 2 Z W R D b 2 x 1 b W 5 z M S 5 7 X H U w N D F E X H U w N D M w X H U w N D N C X H U w N D N F X H U w N D M z X H U w N D N F X H U w N D M y X H U w N D M w X H U w N D R G I F x 1 M D Q z N 1 x 1 M D Q z M F x 1 M D Q z N F x 1 M D Q z R V x 1 M D Q z Q l x 1 M D Q z N l x 1 M D Q z N V x 1 M D Q z R F x 1 M D Q z R F x 1 M D Q z R V x 1 M D Q 0 M V x 1 M D Q 0 M l x 1 M D Q 0 Q y A o X H U w N D Q y X H U w N D M z K S w 5 f S Z x d W 9 0 O y w m c X V v d D t T Z W N 0 a W 9 u M S 9 T a G V l d D E g K D I p L 0 F 1 d G 9 S Z W 1 v d m V k Q 2 9 s d W 1 u c z E u e 1 x 1 M D Q y M V x 1 M D Q 0 M l x 1 M D Q z M F x 1 M D Q 0 M l x 1 M D Q 0 M 1 x 1 M D Q 0 M S B c d T A 0 M z F c d T A 0 M z B c d T A 0 M 0 R c d T A 0 M 0 F c d T A 0 N D B c d T A 0 M 0 V c d T A 0 N D J c d T A 0 M z A s M T B 9 J n F 1 b 3 Q 7 L C Z x d W 9 0 O 1 N l Y 3 R p b 2 4 x L 1 N o Z W V 0 M S A o M i k v Q X V 0 b 1 J l b W 9 2 Z W R D b 2 x 1 b W 5 z M S 5 7 X H U w N D E x X H U w N D M 1 X H U w N D M 3 X H U w N D M 0 X H U w N D M 1 X H U w N D M 5 X H U w N D Q x X H U w N D Q y X H U w N D M y X H U w N D Q z X H U w N D R F X H U w N D Q 5 X H U w N D M 1 X H U w N D M 1 I F x 1 M D Q z R l x 1 M D Q 0 M F x 1 M D Q z N V x 1 M D Q z N F x 1 M D Q z R l x 1 M D Q 0 M F x 1 M D Q z O F x 1 M D Q 0 R l x 1 M D Q 0 M l x 1 M D Q z O F x 1 M D Q z N S w x M X 0 m c X V v d D s s J n F 1 b 3 Q 7 U 2 V j d G l v b j E v U 2 h l Z X Q x I C g y K S 9 B d X R v U m V t b 3 Z l Z E N v b H V t b n M x L n t c d T A 0 M U V c d T A 0 M z N c d T A 0 N D B c d T A 0 M z B c d T A 0 M 0 R c d T A 0 M z h c d T A 0 N D d c d T A 0 M z V c d T A 0 M 0 R c d T A 0 M z h c d T A 0 N E Y g X H U w N D N G X H U w N D N F I F x 1 M D Q y R F x 1 M D Q y M V x 1 M D Q y N C w x M n 0 m c X V v d D s s J n F 1 b 3 Q 7 U 2 V j d G l v b j E v U 2 h l Z X Q x I C g y K S 9 B d X R v U m V t b 3 Z l Z E N v b H V t b n M x L n t c d T A 0 M U V c d T A 0 N D J c d T A 0 N D F c d T A 0 N D N c d T A 0 N D J c d T A 0 N D F c d T A 0 N D J c d T A 0 M z J c d T A 0 M z h c d T A 0 M z U g X H U w N D N G X H U w N D N F I F x 1 M D Q 0 R V x 1 M D Q 0 M C 4 g X H U w N D M w X H U w N D M 0 X H U w N D Q w X H U w N D M 1 X H U w N D Q x X H U w N D Q z L D E z f S Z x d W 9 0 O y w m c X V v d D t T Z W N 0 a W 9 u M S 9 T a G V l d D E g K D I p L 0 F 1 d G 9 S Z W 1 v d m V k Q 2 9 s d W 1 u c z E u e 1 x 1 M D Q x R F x 1 M D Q z N V x 1 M D Q z N F x 1 M D Q z N V x 1 M D Q z O V x 1 M D Q 0 M V x 1 M D Q 0 M l x 1 M D Q z M l x 1 M D Q z O F x 1 M D Q 0 M l x 1 M D Q z N V x 1 M D Q z Q l x 1 M D Q 0 Q 1 x 1 M D Q z R F x 1 M D Q z M F x 1 M D Q 0 R i B c d T A 0 N D B c d T A 0 M z V c d T A 0 M z N c d T A 0 M z h c d T A 0 N D F c d T A 0 N D J c d T A 0 N D B c d T A 0 M z B c d T A 0 N D Z c d T A 0 M z h c d T A 0 N E Y s M T R 9 J n F 1 b 3 Q 7 L C Z x d W 9 0 O 1 N l Y 3 R p b 2 4 x L 1 N o Z W V 0 M S A o M i k v Q X V 0 b 1 J l b W 9 2 Z W R D b 2 x 1 b W 5 z M S 5 7 X H U w N D I x X H U w N D M 0 X H U w N D M 1 X H U w N D N C X H U w N D N B X H U w N D M 4 I F x 1 M D Q z M V x 1 M D Q z N V x 1 M D Q z N y B c d T A 0 N D R c d T A 0 M z B c d T A 0 M 0 F c d T A 0 N D I u I F x 1 M D Q z M l x 1 M D Q 0 Q l x 1 M D Q z R l x 1 M D Q z R V x 1 M D Q z Q l x 1 M D Q z R F x 1 M D Q z N V x 1 M D Q z R F x 1 M D Q z O F x 1 M D Q 0 R i w x N X 0 m c X V v d D s s J n F 1 b 3 Q 7 U 2 V j d G l v b j E v U 2 h l Z X Q x I C g y K S 9 B d X R v U m V t b 3 Z l Z E N v b H V t b n M x L n t c d T A 0 M j B c d T A 0 M z V c d T A 0 M z V c d T A 0 N D F c d T A 0 N D J c d T A 0 N D A g X H U w N D Q x X H U w N D Q z X H U w N D M 0 X H U w N D M 1 X H U w N D M x X H U w N D N E X H U w N D R C X H U w N D Q 1 I F x 1 M D Q 0 M F x 1 M D Q z N V x 1 M D Q 0 O F x 1 M D Q z N V x 1 M D Q z R F x 1 M D Q z O F x 1 M D Q z O S w x N n 0 m c X V v d D s s J n F 1 b 3 Q 7 U 2 V j d G l v b j E v U 2 h l Z X Q x I C g y K S 9 B d X R v U m V t b 3 Z l Z E N v b H V t b n M x L n t c d T A 0 M U R c d T A 0 M z B c d T A 0 M 0 J c d T A 0 M 0 V c d T A 0 M z N c d T A 0 M z h f M j A y M i w x N 3 0 m c X V v d D s s J n F 1 b 3 Q 7 U 2 V j d G l v b j E v U 2 h l Z X Q x I C g y K S 9 B d X R v U m V t b 3 Z l Z E N v b H V t b n M x L n t c d T A 0 M U F c d T A 0 M U R c d T A 0 M U R f M j A y M i w x O H 0 m c X V v d D s s J n F 1 b 3 Q 7 U 2 V j d G l v b j E v U 2 h l Z X Q x I C g y K S 9 B d X R v U m V t b 3 Z l Z E N v b H V t b n M x L n t c d T A 0 M j F c d T A 0 M 0 V c d T A 0 N D J c d T A 0 N D B c d T A 0 N D N c d T A 0 M z R c d T A 0 M 0 R c d T A 0 M z h c d T A 0 M 0 F c d T A 0 M z h f M j A y M i w x O X 0 m c X V v d D s s J n F 1 b 3 Q 7 U 2 V j d G l v b j E v U 2 h l Z X Q x I C g y K S 9 B d X R v U m V t b 3 Z l Z E N v b H V t b n M x L n t c d T A 0 M T J c d T A 0 N E J c d T A 0 N D B c d T A 0 N D N c d T A 0 N D d c d T A 0 M 0 F c d T A 0 M z B f X H U w N D I w X H U w N D M w X H U w N D Q x X H U w N D Q 3 X H U w N D M 1 X H U w N D Q y X z I w M j I s M j B 9 J n F 1 b 3 Q 7 L C Z x d W 9 0 O 1 N l Y 3 R p b 2 4 x L 1 N o Z W V 0 M S A o M i k v Q X V 0 b 1 J l b W 9 2 Z W R D b 2 x 1 b W 5 z M S 5 7 X H U w N D F E X H U w N D M w X H U w N D N C X H U w N D N F X H U w N D M z X H U w N D M 4 X z I w M j M s M j F 9 J n F 1 b 3 Q 7 L C Z x d W 9 0 O 1 N l Y 3 R p b 2 4 x L 1 N o Z W V 0 M S A o M i k v Q X V 0 b 1 J l b W 9 2 Z W R D b 2 x 1 b W 5 z M S 5 7 X H U w N D F B X H U w N D F E X H U w N D F E X z I w M j M s M j J 9 J n F 1 b 3 Q 7 L C Z x d W 9 0 O 1 N l Y 3 R p b 2 4 x L 1 N o Z W V 0 M S A o M i k v Q X V 0 b 1 J l b W 9 2 Z W R D b 2 x 1 b W 5 z M S 5 7 X H U w N D I x X H U w N D N F X H U w N D Q y X H U w N D Q w X H U w N D Q z X H U w N D M 0 X H U w N D N E X H U w N D M 4 X H U w N D N B X H U w N D M 4 X z I w M j M s M j N 9 J n F 1 b 3 Q 7 L C Z x d W 9 0 O 1 N l Y 3 R p b 2 4 x L 1 N o Z W V 0 M S A o M i k v Q X V 0 b 1 J l b W 9 2 Z W R D b 2 x 1 b W 5 z M S 5 7 X H U w N D E y X H U w N D R C X H U w N D Q w X H U w N D Q z X H U w N D Q 3 X H U w N D N B X H U w N D M w X 1 x 1 M D Q y M F x 1 M D Q z M F x 1 M D Q 0 M V x 1 M D Q 0 N 1 x 1 M D Q z N V x 1 M D Q 0 M l 8 y M D I z L D I 0 f S Z x d W 9 0 O y w m c X V v d D t T Z W N 0 a W 9 u M S 9 T a G V l d D E g K D I p L 0 F 1 d G 9 S Z W 1 v d m V k Q 2 9 s d W 1 u c z E u e 1 x 1 M D Q x R F x 1 M D Q z M F x 1 M D Q z Q l x 1 M D Q z R V x 1 M D Q z M 1 x 1 M D Q z O F 8 y M D I 0 L D I 1 f S Z x d W 9 0 O y w m c X V v d D t T Z W N 0 a W 9 u M S 9 T a G V l d D E g K D I p L 0 F 1 d G 9 S Z W 1 v d m V k Q 2 9 s d W 1 u c z E u e 1 x 1 M D Q x Q V x 1 M D Q x R F x 1 M D Q x R F 8 y M D I 0 L D I 2 f S Z x d W 9 0 O y w m c X V v d D t T Z W N 0 a W 9 u M S 9 T a G V l d D E g K D I p L 0 F 1 d G 9 S Z W 1 v d m V k Q 2 9 s d W 1 u c z E u e 1 x 1 M D Q y M V x 1 M D Q z R V x 1 M D Q 0 M l x 1 M D Q 0 M F x 1 M D Q 0 M 1 x 1 M D Q z N F x 1 M D Q z R F x 1 M D Q z O F x 1 M D Q z Q V x 1 M D Q z O F 8 y M D I 0 L D I 3 f S Z x d W 9 0 O y w m c X V v d D t T Z W N 0 a W 9 u M S 9 T a G V l d D E g K D I p L 0 F 1 d G 9 S Z W 1 v d m V k Q 2 9 s d W 1 u c z E u e 1 x 1 M D Q x M l x 1 M D Q 0 Q l x 1 M D Q 0 M F x 1 M D Q 0 M 1 x 1 M D Q 0 N 1 x 1 M D Q z Q V x 1 M D Q z M F 9 c d T A 0 M j B c d T A 0 M z B c d T A 0 N D F c d T A 0 N D d c d T A 0 M z V c d T A 0 N D J f M j A y N C w y O H 0 m c X V v d D s s J n F 1 b 3 Q 7 U 2 V j d G l v b j E v U 2 h l Z X Q x I C g y K S 9 B d X R v U m V t b 3 Z l Z E N v b H V t b n M x L n t c d T A 0 M U R c d T A 0 M z B c d T A 0 M 0 J c d T A 0 M 0 V c d T A 0 M z N c d T A 0 M z h f M j A y N S w y O X 0 m c X V v d D s s J n F 1 b 3 Q 7 U 2 V j d G l v b j E v U 2 h l Z X Q x I C g y K S 9 B d X R v U m V t b 3 Z l Z E N v b H V t b n M x L n t c d T A 0 M U F c d T A 0 M U R c d T A 0 M U R f M j A y N S w z M H 0 m c X V v d D s s J n F 1 b 3 Q 7 U 2 V j d G l v b j E v U 2 h l Z X Q x I C g y K S 9 B d X R v U m V t b 3 Z l Z E N v b H V t b n M x L n t c d T A 0 M j F c d T A 0 M 0 V c d T A 0 N D J c d T A 0 N D B c d T A 0 N D N c d T A 0 M z R c d T A 0 M 0 R c d T A 0 M z h c d T A 0 M 0 F c d T A 0 M z h f M j A y N S w z M X 0 m c X V v d D s s J n F 1 b 3 Q 7 U 2 V j d G l v b j E v U 2 h l Z X Q x I C g y K S 9 B d X R v U m V t b 3 Z l Z E N v b H V t b n M x L n t c d T A 0 M T J c d T A 0 N E J c d T A 0 N D B c d T A 0 N D N c d T A 0 N D d c d T A 0 M 0 F c d T A 0 M z B f X H U w N D I w X H U w N D M w X H U w N D Q x X H U w N D Q 3 X H U w N D M 1 X H U w N D Q y X z I w M j U s M z J 9 J n F 1 b 3 Q 7 L C Z x d W 9 0 O 1 N l Y 3 R p b 2 4 x L 1 N o Z W V 0 M S A o M i k v Q X V 0 b 1 J l b W 9 2 Z W R D b 2 x 1 b W 5 z M S 5 7 X H U w N D F E X H U w N D M w X H U w N D N C X H U w N D N F X H U w N D M z X H U w N D M 4 X z I w M j Y s M z N 9 J n F 1 b 3 Q 7 L C Z x d W 9 0 O 1 N l Y 3 R p b 2 4 x L 1 N o Z W V 0 M S A o M i k v Q X V 0 b 1 J l b W 9 2 Z W R D b 2 x 1 b W 5 z M S 5 7 X H U w N D F B X H U w N D F E X H U w N D F E X z I w M j Y s M z R 9 J n F 1 b 3 Q 7 L C Z x d W 9 0 O 1 N l Y 3 R p b 2 4 x L 1 N o Z W V 0 M S A o M i k v Q X V 0 b 1 J l b W 9 2 Z W R D b 2 x 1 b W 5 z M S 5 7 X H U w N D I x X H U w N D N F X H U w N D Q y X H U w N D Q w X H U w N D Q z X H U w N D M 0 X H U w N D N E X H U w N D M 4 X H U w N D N B X H U w N D M 4 X z I w M j Y s M z V 9 J n F 1 b 3 Q 7 L C Z x d W 9 0 O 1 N l Y 3 R p b 2 4 x L 1 N o Z W V 0 M S A o M i k v Q X V 0 b 1 J l b W 9 2 Z W R D b 2 x 1 b W 5 z M S 5 7 X H U w N D E y X H U w N D R C X H U w N D Q w X H U w N D Q z X H U w N D Q 3 X H U w N D N B X H U w N D M w X 1 x 1 M D Q y M F x 1 M D Q z M F x 1 M D Q 0 M V x 1 M D Q 0 N 1 x 1 M D Q z N V x 1 M D Q 0 M l 8 y M D I 2 L D M 2 f S Z x d W 9 0 O 1 0 s J n F 1 b 3 Q 7 U m V s Y X R p b 2 5 z a G l w S W 5 m b y Z x d W 9 0 O z p b X X 0 i I C 8 + P E V u d H J 5 I F R 5 c G U 9 I k x v Y W R l Z F R v Q W 5 h b H l z a X N T Z X J 2 a W N l c y I g V m F s d W U 9 I m w w I i A v P j w v U 3 R h Y m x l R W 5 0 c m l l c z 4 8 L 0 l 0 Z W 0 + P E l 0 Z W 0 + P E l 0 Z W 1 M b 2 N h d G l v b j 4 8 S X R l b V R 5 c G U + R m 9 y b X V s Y T w v S X R l b V R 5 c G U + P E l 0 Z W 1 Q Y X R o P l N l Y 3 R p b 2 4 x L 1 N o Z W V 0 M S U y M C U y O D M l M j k v U 2 9 1 c m N l P C 9 J d G V t U G F 0 a D 4 8 L 0 l 0 Z W 1 M b 2 N h d G l v b j 4 8 U 3 R h Y m x l R W 5 0 c m l l c y A v P j w v S X R l b T 4 8 S X R l b T 4 8 S X R l b U x v Y 2 F 0 a W 9 u P j x J d G V t V H l w Z T 5 G b 3 J t d W x h P C 9 J d G V t V H l w Z T 4 8 S X R l b V B h d G g + U 2 V j d G l v b j E v U 2 h l Z X Q x J T I w J T I 4 M y U y O S 9 O Y X Z p Z 2 F 0 a W 9 u J T I w M T w v S X R l b V B h d G g + P C 9 J d G V t T G 9 j Y X R p b 2 4 + P F N 0 Y W J s Z U V u d H J p Z X M g L z 4 8 L 0 l 0 Z W 0 + P E l 0 Z W 0 + P E l 0 Z W 1 M b 2 N h d G l v b j 4 8 S X R l b V R 5 c G U + R m 9 y b X V s Y T w v S X R l b V R 5 c G U + P E l 0 Z W 1 Q Y X R o P l N l Y 3 R p b 2 4 x L 1 N o Z W V 0 M S U y M C U y O D M l M j k v U H J v b W 9 0 Z W Q l M j B o Z W F k Z X J z P C 9 J d G V t U G F 0 a D 4 8 L 0 l 0 Z W 1 M b 2 N h d G l v b j 4 8 U 3 R h Y m x l R W 5 0 c m l l c y A v P j w v S X R l b T 4 8 S X R l b T 4 8 S X R l b U x v Y 2 F 0 a W 9 u P j x J d G V t V H l w Z T 5 G b 3 J t d W x h P C 9 J d G V t V H l w Z T 4 8 S X R l b V B h d G g + U 2 V j d G l v b j E v U 2 h l Z X Q x J T I w J T I 4 M y U y O S 9 D a G F u Z 2 V k J T I w Y 2 9 s d W 1 u J T I w d H l w Z T w v S X R l b V B h d G g + P C 9 J d G V t T G 9 j Y X R p b 2 4 + P F N 0 Y W J s Z U V u d H J p Z X M g L z 4 8 L 0 l 0 Z W 0 + P C 9 J d G V t c z 4 8 L 0 x v Y 2 F s U G F j a 2 F n Z U 1 l d G F k Y X R h R m l s Z T 4 W A A A A U E s F B g A A A A A A A A A A A A A A A A A A A A A A A G Q A A A C D h z z k H M I E X h x c n j O Q G / I V u R a a O 1 V p j 3 I 8 o G P Q N q Y t X J 2 e B z v K 6 f a 1 K M 0 6 a z m T S G v E C x + 4 8 L G 3 / F g p o X + 9 r x r P O m p 9 Y E 1 h m o K 2 9 M m I Z R W c W a a 4 c 7 x p 5 Q m H l f G + 7 s V B d A O h t m a s < / D a t a M a s h u p > 
</file>

<file path=customXml/itemProps1.xml><?xml version="1.0" encoding="utf-8"?>
<ds:datastoreItem xmlns:ds="http://schemas.openxmlformats.org/officeDocument/2006/customXml" ds:itemID="{1FA16965-FED1-8A4A-BBE1-6B951A18466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Классификация сетей</vt:lpstr>
      <vt:lpstr>База сетей 2026 года</vt:lpstr>
      <vt:lpstr>Данные КГД МФ РК</vt:lpstr>
      <vt:lpstr>Региональная разбивка</vt:lpstr>
      <vt:lpstr>Закрытия объектов 2022-2023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2026-07-21T08:30:03Z</dcterms:modified>
</cp:coreProperties>
</file>